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yaeva.ea\Desktop\3\"/>
    </mc:Choice>
  </mc:AlternateContent>
  <bookViews>
    <workbookView xWindow="0" yWindow="0" windowWidth="25890" windowHeight="9615"/>
  </bookViews>
  <sheets>
    <sheet name="проект ФП для собственников" sheetId="4" r:id="rId1"/>
    <sheet name="Волошина 2" sheetId="5" state="hidden" r:id="rId2"/>
  </sheets>
  <definedNames>
    <definedName name="_xlnm.Print_Area" localSheetId="0">'проект ФП для собственников'!$A$1:$H$70</definedName>
  </definedNames>
  <calcPr calcId="162913"/>
</workbook>
</file>

<file path=xl/calcChain.xml><?xml version="1.0" encoding="utf-8"?>
<calcChain xmlns="http://schemas.openxmlformats.org/spreadsheetml/2006/main">
  <c r="F67" i="4" l="1"/>
  <c r="G59" i="4" l="1"/>
  <c r="G58" i="4"/>
  <c r="F63" i="4" l="1"/>
  <c r="G66" i="4"/>
  <c r="E29" i="4" l="1"/>
  <c r="E16" i="4" s="1"/>
  <c r="G64" i="4" l="1"/>
  <c r="G65" i="4"/>
  <c r="G67" i="4" l="1"/>
  <c r="G63" i="4" s="1"/>
  <c r="C5" i="4" l="1"/>
  <c r="C54" i="4" s="1"/>
  <c r="F54" i="4" l="1"/>
  <c r="G54" i="4" s="1"/>
  <c r="C57" i="4"/>
  <c r="F57" i="4" s="1"/>
  <c r="G57" i="4" s="1"/>
  <c r="C60" i="4"/>
  <c r="G60" i="4" s="1"/>
  <c r="C30" i="4"/>
  <c r="F30" i="4" s="1"/>
  <c r="C29" i="4"/>
  <c r="G30" i="4" l="1"/>
  <c r="G29" i="4" s="1"/>
  <c r="F29" i="4"/>
  <c r="C127" i="5"/>
  <c r="C128" i="5" s="1"/>
  <c r="F125" i="5"/>
  <c r="G125" i="5" s="1"/>
  <c r="E122" i="5"/>
  <c r="E115" i="5" s="1"/>
  <c r="C118" i="5"/>
  <c r="C120" i="5" s="1"/>
  <c r="C117" i="5"/>
  <c r="F117" i="5" s="1"/>
  <c r="G117" i="5" s="1"/>
  <c r="E116" i="5"/>
  <c r="C116" i="5"/>
  <c r="C122" i="5" s="1"/>
  <c r="C123" i="5" s="1"/>
  <c r="F123" i="5" s="1"/>
  <c r="C115" i="5"/>
  <c r="F106" i="5"/>
  <c r="G106" i="5" s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F92" i="5"/>
  <c r="C91" i="5"/>
  <c r="F91" i="5" s="1"/>
  <c r="G91" i="5" s="1"/>
  <c r="C89" i="5"/>
  <c r="C87" i="5"/>
  <c r="C85" i="5"/>
  <c r="C84" i="5"/>
  <c r="C83" i="5"/>
  <c r="C81" i="5"/>
  <c r="F81" i="5" s="1"/>
  <c r="G81" i="5" s="1"/>
  <c r="C36" i="5"/>
  <c r="F36" i="5" s="1"/>
  <c r="G36" i="5" s="1"/>
  <c r="C34" i="5"/>
  <c r="F34" i="5" s="1"/>
  <c r="G34" i="5" s="1"/>
  <c r="C33" i="5"/>
  <c r="F33" i="5" s="1"/>
  <c r="G33" i="5" s="1"/>
  <c r="C32" i="5"/>
  <c r="F32" i="5" s="1"/>
  <c r="G32" i="5" s="1"/>
  <c r="C31" i="5"/>
  <c r="F31" i="5" s="1"/>
  <c r="G31" i="5" s="1"/>
  <c r="C30" i="5"/>
  <c r="F30" i="5" s="1"/>
  <c r="G30" i="5" s="1"/>
  <c r="E29" i="5"/>
  <c r="E17" i="5" s="1"/>
  <c r="C29" i="5"/>
  <c r="C18" i="5"/>
  <c r="F18" i="5" s="1"/>
  <c r="C17" i="5"/>
  <c r="C62" i="4"/>
  <c r="F62" i="4" s="1"/>
  <c r="G62" i="4" s="1"/>
  <c r="C31" i="4"/>
  <c r="F31" i="4" s="1"/>
  <c r="G31" i="4" s="1"/>
  <c r="C17" i="4"/>
  <c r="C16" i="4"/>
  <c r="G92" i="5" l="1"/>
  <c r="G123" i="5"/>
  <c r="C121" i="5"/>
  <c r="F120" i="5"/>
  <c r="G120" i="5" s="1"/>
  <c r="G18" i="5"/>
  <c r="G29" i="5"/>
  <c r="C130" i="5"/>
  <c r="F130" i="5" s="1"/>
  <c r="F128" i="5"/>
  <c r="G128" i="5" s="1"/>
  <c r="F29" i="5"/>
  <c r="F17" i="5" s="1"/>
  <c r="F118" i="5"/>
  <c r="G118" i="5" s="1"/>
  <c r="G116" i="5" s="1"/>
  <c r="F127" i="5"/>
  <c r="G127" i="5" s="1"/>
  <c r="F17" i="4"/>
  <c r="F16" i="4" s="1"/>
  <c r="F116" i="5" l="1"/>
  <c r="G17" i="5"/>
  <c r="G17" i="4"/>
  <c r="G16" i="4" s="1"/>
  <c r="F122" i="5"/>
  <c r="F115" i="5" s="1"/>
  <c r="G122" i="5"/>
  <c r="G115" i="5" s="1"/>
</calcChain>
</file>

<file path=xl/sharedStrings.xml><?xml version="1.0" encoding="utf-8"?>
<sst xmlns="http://schemas.openxmlformats.org/spreadsheetml/2006/main" count="419" uniqueCount="252">
  <si>
    <t>Количество лифтов в доме</t>
  </si>
  <si>
    <t>№ п/п</t>
  </si>
  <si>
    <t>всего</t>
  </si>
  <si>
    <t>в месяц</t>
  </si>
  <si>
    <t>в год</t>
  </si>
  <si>
    <t>1.1.1.</t>
  </si>
  <si>
    <t>1.1.2.</t>
  </si>
  <si>
    <t>1.1.3.</t>
  </si>
  <si>
    <t>1.2.</t>
  </si>
  <si>
    <t>1.2.1.</t>
  </si>
  <si>
    <t xml:space="preserve">Исходные данные для составления финансового плана: </t>
  </si>
  <si>
    <t xml:space="preserve">Количество жилых помещений </t>
  </si>
  <si>
    <t>Общая площадь жилых помещений</t>
  </si>
  <si>
    <t>Общая площадь дома</t>
  </si>
  <si>
    <t>Единица измерения</t>
  </si>
  <si>
    <t xml:space="preserve">Работы по обеспечению вывоза бытовых отходов: </t>
  </si>
  <si>
    <t xml:space="preserve">Работы капитального характера и капитальный ремонт </t>
  </si>
  <si>
    <t xml:space="preserve">2. </t>
  </si>
  <si>
    <t xml:space="preserve">Работы по текущему ремонту общего имущества </t>
  </si>
  <si>
    <t xml:space="preserve">Размер платы за услуги по управлению многоквартирным домом, содержанию, текущему ремонту. Утверждение взноса на капитальный ремонт. </t>
  </si>
  <si>
    <t>1.1.4.</t>
  </si>
  <si>
    <t>1.1.8.</t>
  </si>
  <si>
    <t xml:space="preserve">1.1. </t>
  </si>
  <si>
    <t xml:space="preserve">1. </t>
  </si>
  <si>
    <t xml:space="preserve">Наименование услуг </t>
  </si>
  <si>
    <t xml:space="preserve">Примечание. </t>
  </si>
  <si>
    <t xml:space="preserve">* Постановление Правительства № 416 от 15.05.2013 "О порядке осуществления деятельности по управлению многоквартирными домами" </t>
  </si>
  <si>
    <t>** Постановление Правительства № 290 от 03.04.2013 "О минимальном перечне услуг и работ, необходимых для обеспечения надлежащего содержания общего имущества в многоквартирном доме и порядке их оказания и выполнения"</t>
  </si>
  <si>
    <t>а</t>
  </si>
  <si>
    <t>б</t>
  </si>
  <si>
    <t>в</t>
  </si>
  <si>
    <t xml:space="preserve">Тарифы устанавливаются уполномоченными органами </t>
  </si>
  <si>
    <t xml:space="preserve">Стоимость  услуг на ед измерения  </t>
  </si>
  <si>
    <t xml:space="preserve">Стоимость услуг </t>
  </si>
  <si>
    <t xml:space="preserve">цена не указывается </t>
  </si>
  <si>
    <t>руб./кв.м.</t>
  </si>
  <si>
    <t>г</t>
  </si>
  <si>
    <t>д</t>
  </si>
  <si>
    <t>е</t>
  </si>
  <si>
    <t>2.1.</t>
  </si>
  <si>
    <t>2.2.</t>
  </si>
  <si>
    <t>2.3.</t>
  </si>
  <si>
    <t>2.4.</t>
  </si>
  <si>
    <t>2.5.</t>
  </si>
  <si>
    <t>2.6.</t>
  </si>
  <si>
    <t>2.7.</t>
  </si>
  <si>
    <t xml:space="preserve"> Погрузка и вывоз снега автотранспортом</t>
  </si>
  <si>
    <t xml:space="preserve">Обязательный взнос на капитальный ремонт </t>
  </si>
  <si>
    <t xml:space="preserve">Содержание и текущий ремонт общего имущества многоквартирного дома </t>
  </si>
  <si>
    <t xml:space="preserve">Содержание иного общего имущества в многоквартирном доме:  </t>
  </si>
  <si>
    <t>Содержание помещений, входящих в состав общего имущества в многоквартирном доме (сухая и влажная уборка мест общего пользования и их элементов)</t>
  </si>
  <si>
    <t xml:space="preserve">руб./кв.м. </t>
  </si>
  <si>
    <t>3.</t>
  </si>
  <si>
    <t>Расчетное количество месяцев</t>
  </si>
  <si>
    <t>1.1.7.</t>
  </si>
  <si>
    <t>1.1.6.</t>
  </si>
  <si>
    <t>1.1.5.</t>
  </si>
  <si>
    <t xml:space="preserve">Услуги по управлению согласно стандартов деятельности по управлению*: </t>
  </si>
  <si>
    <t xml:space="preserve">Услуги по приему и хранению технической документации, иных документов, связанных с управлением домом </t>
  </si>
  <si>
    <t xml:space="preserve">Подготовка предложений по вопросам содержания и  ремонта   общего имущества  собственников  помещений  в многоквартирном доме для их рассмотрения общим собранием собственников помещений в многоквартирном доме
</t>
  </si>
  <si>
    <t xml:space="preserve">Организация рассмотрения общим собранием собственников помещений в многоквартирном доме (далее - собрание) вопросов, связанных с управлением многоквартирным домом
</t>
  </si>
  <si>
    <t xml:space="preserve">Организация оказания услуг и выполнения работ, предусмотренных перечнем услуг и работ, утвержденным решением общего собрания собственников помещений в доме </t>
  </si>
  <si>
    <t xml:space="preserve"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
</t>
  </si>
  <si>
    <t xml:space="preserve">Обеспечение собственниками помещений в многоквартирном доме, контроля за исполнением решений собрания, выполнением 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 (услуги по информационному сопровождению)
</t>
  </si>
  <si>
    <t xml:space="preserve">Работы по обеспечению требований пожарной безопасности </t>
  </si>
  <si>
    <t>Вывоз твердых бытовых отходов (ежедневный)</t>
  </si>
  <si>
    <t xml:space="preserve">Сбор отходов I-IV классов опасности и их передача в специализированные органиазции </t>
  </si>
  <si>
    <t xml:space="preserve">Коммунальные услуги (горячее водоснабжение, холодное водоснабжение, водоотведение, электроснабжение, отопление) 
</t>
  </si>
  <si>
    <t>Сбор, обновление и хранение информации о собствениках помещений в доме</t>
  </si>
  <si>
    <t>1.1.9.</t>
  </si>
  <si>
    <t>Прочие услуги по управлению:</t>
  </si>
  <si>
    <t>Содержание и ремонт лифтов:</t>
  </si>
  <si>
    <t>Страхование лифтов - один раз в год;</t>
  </si>
  <si>
    <t>Содержание и ремонт лифтов: обеспечение проведения осмотров, технического обслуживания и ремонта лифтов, обеспечение проведения аварийного обслуживания лифтов;</t>
  </si>
  <si>
    <t xml:space="preserve">Содержание общедомовых систем безопасности </t>
  </si>
  <si>
    <t>Итог тарифов</t>
  </si>
  <si>
    <t>1.2.2.</t>
  </si>
  <si>
    <t>1.1.10.</t>
  </si>
  <si>
    <t>Количество нежилых помещений</t>
  </si>
  <si>
    <t>Общая площадь нежилых помещений</t>
  </si>
  <si>
    <t>6.</t>
  </si>
  <si>
    <t>Содержание (уборка)  придомовой территории</t>
  </si>
  <si>
    <t xml:space="preserve">Вывоз крупногабаритного мусора </t>
  </si>
  <si>
    <t>2,48+0,45=2,93</t>
  </si>
  <si>
    <t xml:space="preserve">Управление многоквартирным домом, включая услуги по начислению:  </t>
  </si>
  <si>
    <t xml:space="preserve">Услуги по охране общего имущества </t>
  </si>
  <si>
    <t>Содержание домофонов</t>
  </si>
  <si>
    <t xml:space="preserve">Аренда грязеудерживающих ковриков </t>
  </si>
  <si>
    <t>Общая площадь дома (жилые и нежилые помещения), м2</t>
  </si>
  <si>
    <t>Организация праздников, украшение дома к празднику</t>
  </si>
  <si>
    <t>Содержание системы контроля доступа  (СВН/СКД)</t>
  </si>
  <si>
    <t>Содержание элементов благоустройства придомовой территории, озеленение (покраска, обслуживание элементов благоустройства, устройство газонов и клумб)</t>
  </si>
  <si>
    <t xml:space="preserve">Доходы  и расходы от деятельности по передаче в пользование объектов общего имущества собственников помещений в доме. </t>
  </si>
  <si>
    <t>1.</t>
  </si>
  <si>
    <t>Услуги по начислению взносов на капитальный ремонт в целях формирования фонда капитального ремонта на специальном счете, печать платежных документов, информационное сопровождение</t>
  </si>
  <si>
    <t>II</t>
  </si>
  <si>
    <t>Расходы , связанные с содержанием паркинга</t>
  </si>
  <si>
    <t>Наименование</t>
  </si>
  <si>
    <t xml:space="preserve">стоимость услуг в руб. </t>
  </si>
  <si>
    <t xml:space="preserve">Примечание  </t>
  </si>
  <si>
    <t>кол-во мест</t>
  </si>
  <si>
    <t>единица измерения</t>
  </si>
  <si>
    <t>стоимость услуг на ед. измерения</t>
  </si>
  <si>
    <t xml:space="preserve">Услуги по управлению, содержанию и текущему ремонту общего имущества паркинга </t>
  </si>
  <si>
    <t>1.1.</t>
  </si>
  <si>
    <t xml:space="preserve">Управление, содержание  и текущий ремонт:  </t>
  </si>
  <si>
    <t>место</t>
  </si>
  <si>
    <t>управление, включая услуги по начислению  платежей</t>
  </si>
  <si>
    <t xml:space="preserve">содержание строительных конструкций и инженерного оборудования паркинга </t>
  </si>
  <si>
    <t xml:space="preserve">Уборка паркинга:  </t>
  </si>
  <si>
    <t>1.1.3.1.</t>
  </si>
  <si>
    <t>Уборка ручная</t>
  </si>
  <si>
    <t>1.1.3.2.</t>
  </si>
  <si>
    <t>Уборка автоматизированная</t>
  </si>
  <si>
    <t xml:space="preserve">Содержание вспомогательных систем паркинга </t>
  </si>
  <si>
    <t>Содержание системы видеонаблюдения</t>
  </si>
  <si>
    <t>Содержание пожарной сигнализации</t>
  </si>
  <si>
    <t>2</t>
  </si>
  <si>
    <t xml:space="preserve">Услуги охраны </t>
  </si>
  <si>
    <t xml:space="preserve">Капитальный ремонт общего имущества паркинга </t>
  </si>
  <si>
    <t>Установка СКД</t>
  </si>
  <si>
    <t>Установка СВН</t>
  </si>
  <si>
    <t>4</t>
  </si>
  <si>
    <t>Коммунальные услуги</t>
  </si>
  <si>
    <t>Электроэнергия (день/ночь)</t>
  </si>
  <si>
    <t>Квт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</si>
  <si>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 начисление платежей (включая % банка)</t>
  </si>
  <si>
    <t>Постановление № 875-ПП от 01.10.15г. (2016-2017г.)</t>
  </si>
  <si>
    <t>Количество парковочных мест в подземном паркинге</t>
  </si>
  <si>
    <t xml:space="preserve">Содержание общедомовой системы водоочистки, включая замену фильтров водоснабжения </t>
  </si>
  <si>
    <t>Вводится с "___" ______________2016г. По "__" ____________2017г.</t>
  </si>
  <si>
    <t>Директор ООО "УЖК Территория"  ___________________ /Сень Д.В./</t>
  </si>
  <si>
    <t>Содержание  ворот</t>
  </si>
  <si>
    <t>3.1.</t>
  </si>
  <si>
    <t>Клиринг витражного остекления</t>
  </si>
  <si>
    <t>1.2.3.</t>
  </si>
  <si>
    <t>Решение собственников</t>
  </si>
  <si>
    <t xml:space="preserve">Финансовый план на управление, содержание и ремонт жилого дома </t>
  </si>
  <si>
    <t>Поставщик услуг: ООО УЖК Территория</t>
  </si>
  <si>
    <t>№ ____ по ул. _________________________ г.Екатеринбурга</t>
  </si>
  <si>
    <t xml:space="preserve">Утверждено общим собранием собственников помещений в жилом доме </t>
  </si>
  <si>
    <t xml:space="preserve">Организация дополнительного внеочередного общего собрания собственников </t>
  </si>
  <si>
    <t xml:space="preserve">Вознаграждание председателя Совета многоквартирного дома </t>
  </si>
  <si>
    <t>1.2.4.</t>
  </si>
  <si>
    <t xml:space="preserve">техническое обслуживание газового оборудования газовой котельной </t>
  </si>
  <si>
    <t xml:space="preserve">плановый ремонт газовой котельной к отопительному сезону </t>
  </si>
  <si>
    <t>ж</t>
  </si>
  <si>
    <t>з</t>
  </si>
  <si>
    <t>Содержание общедомовой газовой котельной:</t>
  </si>
  <si>
    <t>управление и эксплуатация газовой котельной</t>
  </si>
  <si>
    <t>аварийное обслуживание газовой котельной</t>
  </si>
  <si>
    <t>страхование газовой котельной</t>
  </si>
  <si>
    <t>техническое обслуживание измерительного комплекса газовой котельной</t>
  </si>
  <si>
    <t>проверка приборов КИПиА газовой котельной</t>
  </si>
  <si>
    <t>перерегистрация ОПО и оформление лицензии на эксплуатацию крышной котельной</t>
  </si>
  <si>
    <t xml:space="preserve">Содержание УКУТ </t>
  </si>
  <si>
    <t>Подготовка (поверка) УКУТ к отопительному периоду</t>
  </si>
  <si>
    <t>Организация системы диспетчерского контроля и обеспечение диспетчерской связи с кабиной лифта(лифтов);</t>
  </si>
  <si>
    <t>Обеспечение проведения технического освидетельствования лифта лифтов (в том числе после замены элементов оборудования);</t>
  </si>
  <si>
    <t xml:space="preserve">Содержание общедомовой системы кондиционирования </t>
  </si>
  <si>
    <t>Содержание системы тревожная кнопка</t>
  </si>
  <si>
    <t>2.8.</t>
  </si>
  <si>
    <t>Лабораторные исследования воды</t>
  </si>
  <si>
    <t>Услуги и работы по дератизации и дезинсекции</t>
  </si>
  <si>
    <t>2.9.</t>
  </si>
  <si>
    <t>Организация места накопления ТБО (содержание контейнерной площадки и т.д.)</t>
  </si>
  <si>
    <t>2.10.</t>
  </si>
  <si>
    <t>Ремонт и восстановление строительных конструкций</t>
  </si>
  <si>
    <t xml:space="preserve">Ремонт и восстановление внутридомового инженерного оборудования </t>
  </si>
  <si>
    <t>Ремонт и восстановление элементов благоустройства придомовой территории (урн, лавок, элементов детских площадок и т.д.)</t>
  </si>
  <si>
    <t xml:space="preserve">Иные ремонтные работы </t>
  </si>
  <si>
    <t xml:space="preserve">Услуги, связанные с достижением целей управления, обеспечением безопасности и повышением комфортности проживания в доме  </t>
  </si>
  <si>
    <t>2.11.</t>
  </si>
  <si>
    <t>2.12.</t>
  </si>
  <si>
    <t>Работы по очистке кровли от снега</t>
  </si>
  <si>
    <t xml:space="preserve">Ремонт и восстановление специальных технических общедомовых устройств (приобретение и монтаж дополнительных/устаревших видеокамер, текущий ремонт домофонов и т.д.)  </t>
  </si>
  <si>
    <t>Услуги консьержа</t>
  </si>
  <si>
    <t>4.1.</t>
  </si>
  <si>
    <t xml:space="preserve">Агентское вознаграждение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</si>
  <si>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домов;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(системы вентиляции, индивидуальных тепловых пунктов, содержания систем холодного и горячего водоснабжения, отопления и водоотведения, содержания систем теплоснабжения (отопление, горячее водоснабжение), без обслуживания УКУТ;  содержания электрооборудования, радио- и телекоммуникационного оборудования в многоквартирном доме), аварийно -диспетчерское обслуживание. </t>
  </si>
  <si>
    <t>Сервисное обслуживание УКУТ</t>
  </si>
  <si>
    <t>Содержание системы контроля доступа</t>
  </si>
  <si>
    <t>Содердание шлагбаума</t>
  </si>
  <si>
    <t>1.2.5.</t>
  </si>
  <si>
    <t>Стандарт раскрытия информации (регистрация и размещение информации на сайте ГИС ЖКХ)</t>
  </si>
  <si>
    <t>Коммунальные ресурсы на содержание инженерного оборудования (эл/энергия, ХВС, ГВС, водоотведение)</t>
  </si>
  <si>
    <t>Вознаграждение членов Совета многоквартирного дома</t>
  </si>
  <si>
    <t xml:space="preserve">Услуги по снятию показаний с ИПУ в МОП. </t>
  </si>
  <si>
    <t xml:space="preserve">Текущий ремонт специальных общедомовых устройств </t>
  </si>
  <si>
    <t>4.</t>
  </si>
  <si>
    <t>4.2.</t>
  </si>
  <si>
    <t>4.3.</t>
  </si>
  <si>
    <t>4.4.</t>
  </si>
  <si>
    <t>4.5.</t>
  </si>
  <si>
    <t>4.6.</t>
  </si>
  <si>
    <t>4.7.</t>
  </si>
  <si>
    <t>5</t>
  </si>
  <si>
    <t>7.</t>
  </si>
  <si>
    <t>Содержание и текущий ремонт общего имущества в многоквартирном доме, включая услуги по уборке</t>
  </si>
  <si>
    <t>Услуги  Центра муниципальных услуг (паспортный стол)</t>
  </si>
  <si>
    <t>№ 75  по ул. Вонсовского,75/ Цветаевой,2 г.Екатеринбурга</t>
  </si>
  <si>
    <t>Поставщик услуг: ООО УЖК Территория-Запад</t>
  </si>
  <si>
    <t xml:space="preserve">Размер платы за услуги, работы по управлению многоквартирным домом, за содержание и текущий ремонт общего имущества в многоквартирном доме. Утверждение взноса на капитальный ремонт. </t>
  </si>
  <si>
    <t>1.10.</t>
  </si>
  <si>
    <t>Организация работы по взысканию задолженности по оплате жилых помещений</t>
  </si>
  <si>
    <t>1.1.11.</t>
  </si>
  <si>
    <t>Дератизация и дезинсекция</t>
  </si>
  <si>
    <t>Агентское вознаграждение (15%)</t>
  </si>
  <si>
    <t xml:space="preserve">Услуги по управлению согласно стандартов деятельности по управлению: </t>
  </si>
  <si>
    <t>ЧОО Блокпост</t>
  </si>
  <si>
    <t>5.</t>
  </si>
  <si>
    <t>2.</t>
  </si>
  <si>
    <t xml:space="preserve">Коммунальные услуги (горячее водоснабжение, холодное водоснабжение, водоотведение, электроснабжение, отопление, обращение с ТКО) 
</t>
  </si>
  <si>
    <t xml:space="preserve">Управление многоквартирным домом, включая услуги по начислению *:  </t>
  </si>
  <si>
    <t>Содержание и уборка  придомовой территории</t>
  </si>
  <si>
    <t xml:space="preserve">Содержание общего имущества в многоквартирном доме:  </t>
  </si>
  <si>
    <t>Благоустройство придомовой территории</t>
  </si>
  <si>
    <t xml:space="preserve"> Погрузка и вывоз снега автотранспортом с придомовой территории</t>
  </si>
  <si>
    <t>Охрана общего имущества (служба мониторинга)</t>
  </si>
  <si>
    <t>Содержание и текущий ремонт общего имущества в многоквартирном доме **</t>
  </si>
  <si>
    <t>Эр-ТелекомХолдинг</t>
  </si>
  <si>
    <t>6.1.</t>
  </si>
  <si>
    <t>6.2.</t>
  </si>
  <si>
    <t>6.3.</t>
  </si>
  <si>
    <t>6.4.</t>
  </si>
  <si>
    <t xml:space="preserve"> по ул.Евгения Савкова, 3  г.Екатеринбурга</t>
  </si>
  <si>
    <t>по ул. Евгения Савкова, 3 г.Екатеринбурга</t>
  </si>
  <si>
    <t>Содержание общедомовых систем безопасности:</t>
  </si>
  <si>
    <t>Содержание систем СКД / СВН</t>
  </si>
  <si>
    <t>Снятие показаний с ИПУ в МОП (ЭСО)</t>
  </si>
  <si>
    <t>Заливка корта</t>
  </si>
  <si>
    <t>Меры по обеспечению санитарно-эпидемиологического благополучия</t>
  </si>
  <si>
    <t>и</t>
  </si>
  <si>
    <t>Диспетчерское обслуживание</t>
  </si>
  <si>
    <t>Обслуживание систем пожаротушения и дымоудаления</t>
  </si>
  <si>
    <t xml:space="preserve"> 1. Работы, необходимые для надлежащего содержания несущих конструкций  и ненесущих конструкций : работы, выполняемые в отношении всех видов фундаментов, в зданиях с подвалами, для надлежащего содержания стен мкд; работы, выполняемые в целях надлежащего содержания: перекрытий и покрытий мкд,  колонн и столбов мкд, балок(ригелей) перекрытий и покрытий мкд, крыш мкд, лестниц мкд, фасадов мкд, перегородок в мкд, внутренней отделки мкд, полов помещений, относящихся к общему имуществу в мкд, оконных и дверных заполнений помещений, относящихся к общему имуществу в мкд;                                                                                                                           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: работы, выполняемые в целях надлежащего содержания:  систем вентиляции и дымоудаления мкд, индивидуальных тепловых пунктов и водоподкачек в мкд, систем водоснабжения (холодного и горячего), отопления и водоотведения в мкд, систем теплоснабжения (отопление, горячее водоснабжение) в мкд, электрооборудования, радио- телекоммуникационного оборудования в мкд;  3. Аварийное обслуживание; </t>
  </si>
  <si>
    <t>Плановый ремонт МОП</t>
  </si>
  <si>
    <t>Организация праздников, украшение двора мкд</t>
  </si>
  <si>
    <t xml:space="preserve">Озеленение придомовой территории (посадка однолетних цветов) </t>
  </si>
  <si>
    <t>руб./л.с.</t>
  </si>
  <si>
    <t>Ставка платы за содержание и текущий ремонт крышных газовых котельных</t>
  </si>
  <si>
    <t>разовый сбор</t>
  </si>
  <si>
    <t>Квантум</t>
  </si>
  <si>
    <t>МК Высота</t>
  </si>
  <si>
    <t xml:space="preserve">Сбор ртутьсодержащих отходов и передача в специализированные органиазции </t>
  </si>
  <si>
    <t>Протокол № ______ от "__" _____________ 202__г.</t>
  </si>
  <si>
    <t>Директор ООО "УЖК Территория-Запад"  ___________________ /Лапин А.В./</t>
  </si>
  <si>
    <t xml:space="preserve">Постановление № 556-ПП от 20.08.20г. </t>
  </si>
  <si>
    <t>Вводится с "01" января  2022г. по "31" декабря  2022г.</t>
  </si>
  <si>
    <t>Всего ставка платы за услуги, работы по управлению МКД, за содержание и текущий ремонт общего имущества МКД и ставка платы за содержание и ремонт крышной газовой котелшьной (п.1+п.2+п.3)</t>
  </si>
  <si>
    <t>14.820,10</t>
  </si>
  <si>
    <t>руб/кв.м.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</si>
</sst>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2" applyFont="1" applyAlignment="1" applyProtection="1">
      <alignment horizontal="center"/>
      <protection locked="0"/>
    </xf>
    <xf numFmtId="4" fontId="7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7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right" vertical="top" wrapText="1"/>
      <protection locked="0"/>
    </xf>
    <xf numFmtId="164" fontId="6" fillId="0" borderId="5" xfId="0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right" vertical="top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1" fontId="6" fillId="3" borderId="0" xfId="0" applyNumberFormat="1" applyFont="1" applyFill="1" applyBorder="1" applyAlignment="1" applyProtection="1">
      <alignment horizontal="center" vertical="top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4" fontId="12" fillId="3" borderId="0" xfId="2" applyNumberFormat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1" fontId="7" fillId="3" borderId="0" xfId="0" applyNumberFormat="1" applyFont="1" applyFill="1" applyBorder="1" applyAlignment="1" applyProtection="1">
      <alignment horizontal="center" vertical="top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" fontId="12" fillId="3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1" fontId="6" fillId="0" borderId="0" xfId="0" applyNumberFormat="1" applyFont="1" applyAlignment="1">
      <alignment horizontal="center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2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/>
    </xf>
    <xf numFmtId="49" fontId="7" fillId="6" borderId="1" xfId="0" applyNumberFormat="1" applyFont="1" applyFill="1" applyBorder="1" applyAlignment="1" applyProtection="1">
      <alignment horizontal="right" vertical="top"/>
      <protection locked="0"/>
    </xf>
    <xf numFmtId="49" fontId="6" fillId="6" borderId="1" xfId="0" applyNumberFormat="1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6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Alignment="1">
      <alignment horizontal="right" vertical="top"/>
    </xf>
    <xf numFmtId="0" fontId="11" fillId="6" borderId="1" xfId="0" applyFont="1" applyFill="1" applyBorder="1" applyAlignment="1">
      <alignment vertical="top" wrapText="1"/>
    </xf>
    <xf numFmtId="164" fontId="6" fillId="0" borderId="0" xfId="2" applyFont="1" applyBorder="1" applyAlignment="1">
      <alignment horizontal="left"/>
    </xf>
    <xf numFmtId="0" fontId="0" fillId="0" borderId="0" xfId="0" applyAlignment="1"/>
    <xf numFmtId="165" fontId="7" fillId="0" borderId="1" xfId="2" applyNumberFormat="1" applyFont="1" applyBorder="1" applyAlignment="1">
      <alignment horizontal="center" vertical="top" wrapText="1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64" fontId="6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top" wrapText="1"/>
      <protection locked="0"/>
    </xf>
    <xf numFmtId="164" fontId="7" fillId="0" borderId="14" xfId="2" applyFont="1" applyBorder="1" applyAlignment="1" applyProtection="1">
      <alignment horizontal="center" vertical="top" wrapText="1"/>
      <protection locked="0"/>
    </xf>
    <xf numFmtId="164" fontId="7" fillId="0" borderId="10" xfId="2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>
      <alignment horizontal="left"/>
    </xf>
    <xf numFmtId="164" fontId="6" fillId="3" borderId="0" xfId="2" applyFont="1" applyFill="1" applyBorder="1" applyAlignment="1">
      <alignment horizontal="left"/>
    </xf>
    <xf numFmtId="0" fontId="0" fillId="3" borderId="0" xfId="0" applyFill="1" applyAlignment="1"/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top"/>
      <protection locked="0"/>
    </xf>
    <xf numFmtId="165" fontId="6" fillId="0" borderId="0" xfId="2" applyNumberFormat="1" applyFont="1" applyBorder="1" applyAlignment="1">
      <alignment horizontal="left" vertical="top" wrapText="1"/>
    </xf>
    <xf numFmtId="0" fontId="6" fillId="0" borderId="1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165" fontId="6" fillId="0" borderId="0" xfId="2" applyNumberFormat="1" applyFont="1" applyAlignment="1">
      <alignment horizontal="left" wrapText="1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/>
    <xf numFmtId="0" fontId="0" fillId="0" borderId="2" xfId="0" applyBorder="1" applyAlignment="1"/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/>
    <xf numFmtId="0" fontId="0" fillId="0" borderId="4" xfId="0" applyBorder="1" applyAlignment="1"/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0" fillId="6" borderId="13" xfId="0" applyFill="1" applyBorder="1" applyAlignment="1"/>
    <xf numFmtId="0" fontId="0" fillId="6" borderId="2" xfId="0" applyFill="1" applyBorder="1" applyAlignment="1"/>
    <xf numFmtId="0" fontId="7" fillId="6" borderId="3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>
      <alignment horizontal="left" vertical="top" wrapText="1"/>
    </xf>
    <xf numFmtId="4" fontId="7" fillId="0" borderId="3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topLeftCell="A40" zoomScale="70" zoomScaleNormal="70" zoomScaleSheetLayoutView="70" zoomScalePageLayoutView="70" workbookViewId="0">
      <selection activeCell="H55" sqref="H55"/>
    </sheetView>
  </sheetViews>
  <sheetFormatPr defaultRowHeight="18.75" x14ac:dyDescent="0.3"/>
  <cols>
    <col min="1" max="1" width="9.42578125" style="1" customWidth="1"/>
    <col min="2" max="2" width="89.85546875" style="2" customWidth="1"/>
    <col min="3" max="3" width="13.85546875" style="9" customWidth="1"/>
    <col min="4" max="4" width="14.5703125" style="8" customWidth="1"/>
    <col min="5" max="5" width="15.85546875" style="8" customWidth="1"/>
    <col min="6" max="6" width="17.5703125" style="10" customWidth="1"/>
    <col min="7" max="7" width="19.42578125" style="10" customWidth="1"/>
    <col min="8" max="8" width="46.42578125" style="1" customWidth="1"/>
    <col min="9" max="11" width="9.140625" style="1"/>
    <col min="12" max="12" width="5.140625" style="1" customWidth="1"/>
    <col min="13" max="16384" width="9.140625" style="1"/>
  </cols>
  <sheetData>
    <row r="1" spans="1:11" x14ac:dyDescent="0.3">
      <c r="A1" s="260" t="s">
        <v>137</v>
      </c>
      <c r="B1" s="260"/>
      <c r="C1" s="260"/>
      <c r="D1" s="260"/>
      <c r="E1" s="261"/>
      <c r="F1" s="261"/>
      <c r="G1" s="261"/>
      <c r="H1" s="261"/>
    </row>
    <row r="2" spans="1:11" ht="24" customHeight="1" x14ac:dyDescent="0.3">
      <c r="A2" s="260" t="s">
        <v>225</v>
      </c>
      <c r="B2" s="261"/>
      <c r="C2" s="261"/>
      <c r="D2" s="261"/>
      <c r="E2" s="261"/>
      <c r="F2" s="261"/>
      <c r="G2" s="261"/>
      <c r="H2" s="261"/>
    </row>
    <row r="3" spans="1:11" ht="21" customHeight="1" x14ac:dyDescent="0.3">
      <c r="A3" s="157" t="s">
        <v>201</v>
      </c>
      <c r="B3" s="157"/>
      <c r="C3" s="21"/>
      <c r="D3" s="21"/>
      <c r="E3" s="22"/>
      <c r="F3" s="18"/>
      <c r="G3" s="19"/>
      <c r="H3" s="20"/>
    </row>
    <row r="4" spans="1:11" ht="25.5" customHeight="1" thickBot="1" x14ac:dyDescent="0.35">
      <c r="A4" s="262" t="s">
        <v>10</v>
      </c>
      <c r="B4" s="262"/>
      <c r="C4" s="21"/>
      <c r="D4" s="21"/>
      <c r="E4" s="22"/>
      <c r="F4" s="263" t="s">
        <v>140</v>
      </c>
      <c r="G4" s="236"/>
      <c r="H4" s="236"/>
    </row>
    <row r="5" spans="1:11" ht="21.75" customHeight="1" x14ac:dyDescent="0.3">
      <c r="A5" s="264" t="s">
        <v>88</v>
      </c>
      <c r="B5" s="265"/>
      <c r="C5" s="23">
        <f>C7+C9</f>
        <v>14820.1</v>
      </c>
      <c r="D5" s="28"/>
      <c r="E5" s="24"/>
      <c r="F5" s="266" t="s">
        <v>226</v>
      </c>
      <c r="G5" s="236"/>
      <c r="H5" s="236"/>
    </row>
    <row r="6" spans="1:11" x14ac:dyDescent="0.3">
      <c r="A6" s="255" t="s">
        <v>11</v>
      </c>
      <c r="B6" s="256"/>
      <c r="C6" s="25">
        <v>223</v>
      </c>
      <c r="D6" s="24"/>
      <c r="E6" s="24"/>
      <c r="F6" s="258" t="s">
        <v>248</v>
      </c>
      <c r="G6" s="259"/>
      <c r="H6" s="259"/>
    </row>
    <row r="7" spans="1:11" x14ac:dyDescent="0.3">
      <c r="A7" s="255" t="s">
        <v>12</v>
      </c>
      <c r="B7" s="256"/>
      <c r="C7" s="26">
        <v>14198.9</v>
      </c>
      <c r="D7" s="223"/>
      <c r="E7" s="24"/>
      <c r="F7" s="235" t="s">
        <v>245</v>
      </c>
      <c r="G7" s="236"/>
      <c r="H7" s="236"/>
    </row>
    <row r="8" spans="1:11" x14ac:dyDescent="0.3">
      <c r="A8" s="255" t="s">
        <v>78</v>
      </c>
      <c r="B8" s="256"/>
      <c r="C8" s="27">
        <v>8</v>
      </c>
      <c r="D8" s="24"/>
      <c r="E8" s="24"/>
      <c r="F8" s="235"/>
      <c r="G8" s="236"/>
      <c r="H8" s="236"/>
    </row>
    <row r="9" spans="1:11" x14ac:dyDescent="0.3">
      <c r="A9" s="255" t="s">
        <v>79</v>
      </c>
      <c r="B9" s="256"/>
      <c r="C9" s="26">
        <v>621.20000000000005</v>
      </c>
      <c r="D9" s="28"/>
      <c r="E9" s="24"/>
      <c r="F9" s="235" t="s">
        <v>246</v>
      </c>
      <c r="G9" s="236"/>
      <c r="H9" s="236"/>
    </row>
    <row r="10" spans="1:11" ht="20.25" customHeight="1" x14ac:dyDescent="0.3">
      <c r="A10" s="255" t="s">
        <v>0</v>
      </c>
      <c r="B10" s="256"/>
      <c r="C10" s="27">
        <v>6</v>
      </c>
      <c r="D10" s="24"/>
      <c r="E10" s="24"/>
      <c r="F10" s="18"/>
      <c r="G10" s="235"/>
      <c r="H10" s="257"/>
    </row>
    <row r="11" spans="1:11" ht="21" customHeight="1" thickBot="1" x14ac:dyDescent="0.35">
      <c r="A11" s="238" t="s">
        <v>53</v>
      </c>
      <c r="B11" s="239"/>
      <c r="C11" s="29">
        <v>12</v>
      </c>
      <c r="D11" s="24"/>
      <c r="E11" s="30" t="s">
        <v>75</v>
      </c>
      <c r="F11" s="18"/>
      <c r="G11" s="240"/>
      <c r="H11" s="241"/>
    </row>
    <row r="12" spans="1:11" ht="34.5" customHeight="1" x14ac:dyDescent="0.3">
      <c r="A12" s="242" t="s">
        <v>202</v>
      </c>
      <c r="B12" s="242"/>
      <c r="C12" s="242"/>
      <c r="D12" s="242"/>
      <c r="E12" s="242"/>
      <c r="F12" s="242"/>
      <c r="G12" s="242"/>
      <c r="H12" s="242"/>
    </row>
    <row r="13" spans="1:11" ht="20.25" customHeight="1" x14ac:dyDescent="0.3">
      <c r="A13" s="243" t="s">
        <v>1</v>
      </c>
      <c r="B13" s="244" t="s">
        <v>24</v>
      </c>
      <c r="C13" s="245" t="s">
        <v>13</v>
      </c>
      <c r="D13" s="248" t="s">
        <v>14</v>
      </c>
      <c r="E13" s="251" t="s">
        <v>32</v>
      </c>
      <c r="F13" s="237" t="s">
        <v>33</v>
      </c>
      <c r="G13" s="237"/>
      <c r="H13" s="254" t="s">
        <v>25</v>
      </c>
    </row>
    <row r="14" spans="1:11" ht="22.5" customHeight="1" x14ac:dyDescent="0.3">
      <c r="A14" s="243"/>
      <c r="B14" s="244"/>
      <c r="C14" s="246"/>
      <c r="D14" s="249"/>
      <c r="E14" s="252"/>
      <c r="F14" s="237" t="s">
        <v>2</v>
      </c>
      <c r="G14" s="237"/>
      <c r="H14" s="254"/>
      <c r="I14" s="11"/>
      <c r="K14" s="11"/>
    </row>
    <row r="15" spans="1:11" ht="22.5" customHeight="1" x14ac:dyDescent="0.3">
      <c r="A15" s="243"/>
      <c r="B15" s="244"/>
      <c r="C15" s="247"/>
      <c r="D15" s="250"/>
      <c r="E15" s="253"/>
      <c r="F15" s="35" t="s">
        <v>3</v>
      </c>
      <c r="G15" s="35" t="s">
        <v>4</v>
      </c>
      <c r="H15" s="254"/>
      <c r="I15" s="11"/>
    </row>
    <row r="16" spans="1:11" s="3" customFormat="1" ht="30.75" customHeight="1" x14ac:dyDescent="0.2">
      <c r="A16" s="228" t="s">
        <v>23</v>
      </c>
      <c r="B16" s="230" t="s">
        <v>213</v>
      </c>
      <c r="C16" s="38">
        <f>C5</f>
        <v>14820.1</v>
      </c>
      <c r="D16" s="39" t="s">
        <v>51</v>
      </c>
      <c r="E16" s="40">
        <f>E17+E29</f>
        <v>10.74</v>
      </c>
      <c r="F16" s="41">
        <f>F17+F29</f>
        <v>159167.87400000001</v>
      </c>
      <c r="G16" s="41">
        <f>G17+G29</f>
        <v>1910014.4880000001</v>
      </c>
      <c r="H16" s="42"/>
      <c r="J16" s="12"/>
      <c r="K16" s="12"/>
    </row>
    <row r="17" spans="1:10" s="3" customFormat="1" ht="32.25" customHeight="1" x14ac:dyDescent="0.2">
      <c r="A17" s="159" t="s">
        <v>22</v>
      </c>
      <c r="B17" s="44" t="s">
        <v>208</v>
      </c>
      <c r="C17" s="45">
        <f>C5</f>
        <v>14820.1</v>
      </c>
      <c r="D17" s="39" t="s">
        <v>51</v>
      </c>
      <c r="E17" s="46">
        <v>10.48</v>
      </c>
      <c r="F17" s="47">
        <f>C17*E17</f>
        <v>155314.64800000002</v>
      </c>
      <c r="G17" s="47">
        <f>F17*12</f>
        <v>1863775.7760000001</v>
      </c>
      <c r="H17" s="42"/>
    </row>
    <row r="18" spans="1:10" s="6" customFormat="1" ht="28.5" customHeight="1" x14ac:dyDescent="0.2">
      <c r="A18" s="43" t="s">
        <v>5</v>
      </c>
      <c r="B18" s="272" t="s">
        <v>58</v>
      </c>
      <c r="C18" s="273"/>
      <c r="D18" s="273"/>
      <c r="E18" s="273"/>
      <c r="F18" s="273"/>
      <c r="G18" s="274"/>
      <c r="H18" s="71"/>
    </row>
    <row r="19" spans="1:10" s="6" customFormat="1" ht="28.5" customHeight="1" x14ac:dyDescent="0.2">
      <c r="A19" s="43" t="s">
        <v>6</v>
      </c>
      <c r="B19" s="272" t="s">
        <v>68</v>
      </c>
      <c r="C19" s="273"/>
      <c r="D19" s="273"/>
      <c r="E19" s="273"/>
      <c r="F19" s="273"/>
      <c r="G19" s="274"/>
      <c r="H19" s="172"/>
    </row>
    <row r="20" spans="1:10" s="6" customFormat="1" ht="38.25" customHeight="1" x14ac:dyDescent="0.2">
      <c r="A20" s="43" t="s">
        <v>7</v>
      </c>
      <c r="B20" s="272" t="s">
        <v>59</v>
      </c>
      <c r="C20" s="273"/>
      <c r="D20" s="273"/>
      <c r="E20" s="273"/>
      <c r="F20" s="273"/>
      <c r="G20" s="274"/>
      <c r="H20" s="172"/>
    </row>
    <row r="21" spans="1:10" s="6" customFormat="1" ht="33.75" customHeight="1" x14ac:dyDescent="0.2">
      <c r="A21" s="43" t="s">
        <v>20</v>
      </c>
      <c r="B21" s="272" t="s">
        <v>60</v>
      </c>
      <c r="C21" s="273"/>
      <c r="D21" s="273"/>
      <c r="E21" s="273"/>
      <c r="F21" s="273"/>
      <c r="G21" s="274"/>
      <c r="H21" s="172"/>
    </row>
    <row r="22" spans="1:10" s="7" customFormat="1" ht="29.25" customHeight="1" x14ac:dyDescent="0.2">
      <c r="A22" s="48" t="s">
        <v>56</v>
      </c>
      <c r="B22" s="272" t="s">
        <v>61</v>
      </c>
      <c r="C22" s="273"/>
      <c r="D22" s="273"/>
      <c r="E22" s="273"/>
      <c r="F22" s="273"/>
      <c r="G22" s="274"/>
      <c r="H22" s="172"/>
    </row>
    <row r="23" spans="1:10" s="7" customFormat="1" ht="38.25" customHeight="1" x14ac:dyDescent="0.2">
      <c r="A23" s="48" t="s">
        <v>55</v>
      </c>
      <c r="B23" s="280" t="s">
        <v>62</v>
      </c>
      <c r="C23" s="281"/>
      <c r="D23" s="281"/>
      <c r="E23" s="281"/>
      <c r="F23" s="281"/>
      <c r="G23" s="282"/>
      <c r="H23" s="172"/>
    </row>
    <row r="24" spans="1:10" s="6" customFormat="1" ht="24" customHeight="1" x14ac:dyDescent="0.2">
      <c r="A24" s="43" t="s">
        <v>54</v>
      </c>
      <c r="B24" s="283" t="s">
        <v>184</v>
      </c>
      <c r="C24" s="273"/>
      <c r="D24" s="273"/>
      <c r="E24" s="273"/>
      <c r="F24" s="273"/>
      <c r="G24" s="274"/>
      <c r="H24" s="172"/>
    </row>
    <row r="25" spans="1:10" s="6" customFormat="1" ht="39" customHeight="1" x14ac:dyDescent="0.2">
      <c r="A25" s="43" t="s">
        <v>21</v>
      </c>
      <c r="B25" s="272" t="s">
        <v>126</v>
      </c>
      <c r="C25" s="273"/>
      <c r="D25" s="273"/>
      <c r="E25" s="273"/>
      <c r="F25" s="273"/>
      <c r="G25" s="274"/>
      <c r="H25" s="173"/>
    </row>
    <row r="26" spans="1:10" s="6" customFormat="1" ht="48" customHeight="1" x14ac:dyDescent="0.2">
      <c r="A26" s="43" t="s">
        <v>69</v>
      </c>
      <c r="B26" s="272" t="s">
        <v>63</v>
      </c>
      <c r="C26" s="273"/>
      <c r="D26" s="273"/>
      <c r="E26" s="273"/>
      <c r="F26" s="273"/>
      <c r="G26" s="274"/>
      <c r="H26" s="173"/>
    </row>
    <row r="27" spans="1:10" s="6" customFormat="1" ht="24.75" customHeight="1" x14ac:dyDescent="0.2">
      <c r="A27" s="43" t="s">
        <v>203</v>
      </c>
      <c r="B27" s="272" t="s">
        <v>204</v>
      </c>
      <c r="C27" s="273"/>
      <c r="D27" s="273"/>
      <c r="E27" s="273"/>
      <c r="F27" s="273"/>
      <c r="G27" s="274"/>
      <c r="H27" s="220"/>
    </row>
    <row r="28" spans="1:10" s="6" customFormat="1" ht="22.5" customHeight="1" x14ac:dyDescent="0.2">
      <c r="A28" s="43" t="s">
        <v>205</v>
      </c>
      <c r="B28" s="272" t="s">
        <v>199</v>
      </c>
      <c r="C28" s="284"/>
      <c r="D28" s="284"/>
      <c r="E28" s="284"/>
      <c r="F28" s="284"/>
      <c r="G28" s="285"/>
      <c r="H28" s="53"/>
      <c r="J28" s="218"/>
    </row>
    <row r="29" spans="1:10" s="6" customFormat="1" ht="22.5" customHeight="1" x14ac:dyDescent="0.2">
      <c r="A29" s="160" t="s">
        <v>8</v>
      </c>
      <c r="B29" s="54" t="s">
        <v>70</v>
      </c>
      <c r="C29" s="45">
        <f>$C$5</f>
        <v>14820.1</v>
      </c>
      <c r="D29" s="50" t="s">
        <v>51</v>
      </c>
      <c r="E29" s="55">
        <f>SUM(E30:E30)</f>
        <v>0.26</v>
      </c>
      <c r="F29" s="56">
        <f>SUM(F30:F30)</f>
        <v>3853.2260000000001</v>
      </c>
      <c r="G29" s="56">
        <f>SUM(G30:G30)</f>
        <v>46238.712</v>
      </c>
      <c r="H29" s="53"/>
      <c r="J29" s="218"/>
    </row>
    <row r="30" spans="1:10" s="6" customFormat="1" ht="51.75" customHeight="1" x14ac:dyDescent="0.2">
      <c r="A30" s="57" t="s">
        <v>9</v>
      </c>
      <c r="B30" s="49" t="s">
        <v>94</v>
      </c>
      <c r="C30" s="45">
        <f t="shared" ref="C30" si="0">$C$5</f>
        <v>14820.1</v>
      </c>
      <c r="D30" s="59" t="s">
        <v>51</v>
      </c>
      <c r="E30" s="39">
        <v>0.26</v>
      </c>
      <c r="F30" s="60">
        <f t="shared" ref="F30" si="1">C30*E30</f>
        <v>3853.2260000000001</v>
      </c>
      <c r="G30" s="60">
        <f t="shared" ref="G30" si="2">F30*12</f>
        <v>46238.712</v>
      </c>
      <c r="H30" s="53"/>
      <c r="J30" s="218"/>
    </row>
    <row r="31" spans="1:10" ht="43.5" customHeight="1" x14ac:dyDescent="0.3">
      <c r="A31" s="228" t="s">
        <v>211</v>
      </c>
      <c r="B31" s="231" t="s">
        <v>219</v>
      </c>
      <c r="C31" s="66">
        <f>C5</f>
        <v>14820.1</v>
      </c>
      <c r="D31" s="39" t="s">
        <v>51</v>
      </c>
      <c r="E31" s="67">
        <v>16.18</v>
      </c>
      <c r="F31" s="56">
        <f>C31*E31</f>
        <v>239789.21799999999</v>
      </c>
      <c r="G31" s="56">
        <f>F31*12</f>
        <v>2877470.6159999999</v>
      </c>
      <c r="H31" s="65"/>
    </row>
    <row r="32" spans="1:10" ht="134.25" customHeight="1" x14ac:dyDescent="0.3">
      <c r="A32" s="161" t="s">
        <v>39</v>
      </c>
      <c r="B32" s="276" t="s">
        <v>235</v>
      </c>
      <c r="C32" s="284"/>
      <c r="D32" s="284"/>
      <c r="E32" s="284"/>
      <c r="F32" s="284"/>
      <c r="G32" s="285"/>
      <c r="H32" s="69"/>
    </row>
    <row r="33" spans="1:8" ht="28.5" customHeight="1" x14ac:dyDescent="0.3">
      <c r="A33" s="159" t="s">
        <v>40</v>
      </c>
      <c r="B33" s="276" t="s">
        <v>233</v>
      </c>
      <c r="C33" s="273"/>
      <c r="D33" s="273"/>
      <c r="E33" s="273"/>
      <c r="F33" s="273"/>
      <c r="G33" s="274"/>
      <c r="H33" s="69"/>
    </row>
    <row r="34" spans="1:8" ht="30" customHeight="1" x14ac:dyDescent="0.3">
      <c r="A34" s="159" t="s">
        <v>41</v>
      </c>
      <c r="B34" s="276" t="s">
        <v>234</v>
      </c>
      <c r="C34" s="273"/>
      <c r="D34" s="273"/>
      <c r="E34" s="273"/>
      <c r="F34" s="273"/>
      <c r="G34" s="274"/>
      <c r="H34" s="69"/>
    </row>
    <row r="35" spans="1:8" ht="30" customHeight="1" x14ac:dyDescent="0.3">
      <c r="A35" s="159" t="s">
        <v>42</v>
      </c>
      <c r="B35" s="276" t="s">
        <v>236</v>
      </c>
      <c r="C35" s="273"/>
      <c r="D35" s="273"/>
      <c r="E35" s="273"/>
      <c r="F35" s="273"/>
      <c r="G35" s="274"/>
      <c r="H35" s="69"/>
    </row>
    <row r="36" spans="1:8" s="6" customFormat="1" ht="25.5" customHeight="1" x14ac:dyDescent="0.2">
      <c r="A36" s="159" t="s">
        <v>43</v>
      </c>
      <c r="B36" s="276" t="s">
        <v>71</v>
      </c>
      <c r="C36" s="273"/>
      <c r="D36" s="273"/>
      <c r="E36" s="273"/>
      <c r="F36" s="273"/>
      <c r="G36" s="274"/>
      <c r="H36" s="71"/>
    </row>
    <row r="37" spans="1:8" ht="32.25" customHeight="1" x14ac:dyDescent="0.3">
      <c r="A37" s="68" t="s">
        <v>28</v>
      </c>
      <c r="B37" s="272" t="s">
        <v>73</v>
      </c>
      <c r="C37" s="273"/>
      <c r="D37" s="273"/>
      <c r="E37" s="273"/>
      <c r="F37" s="273"/>
      <c r="G37" s="274"/>
      <c r="H37" s="65"/>
    </row>
    <row r="38" spans="1:8" ht="21.75" customHeight="1" x14ac:dyDescent="0.3">
      <c r="A38" s="68" t="s">
        <v>29</v>
      </c>
      <c r="B38" s="272" t="s">
        <v>157</v>
      </c>
      <c r="C38" s="273"/>
      <c r="D38" s="273"/>
      <c r="E38" s="273"/>
      <c r="F38" s="273"/>
      <c r="G38" s="274"/>
      <c r="H38" s="65"/>
    </row>
    <row r="39" spans="1:8" ht="23.25" customHeight="1" x14ac:dyDescent="0.3">
      <c r="A39" s="43" t="s">
        <v>30</v>
      </c>
      <c r="B39" s="272" t="s">
        <v>158</v>
      </c>
      <c r="C39" s="273"/>
      <c r="D39" s="273"/>
      <c r="E39" s="273"/>
      <c r="F39" s="273"/>
      <c r="G39" s="274"/>
      <c r="H39" s="65"/>
    </row>
    <row r="40" spans="1:8" ht="24.75" customHeight="1" x14ac:dyDescent="0.3">
      <c r="A40" s="43" t="s">
        <v>36</v>
      </c>
      <c r="B40" s="272" t="s">
        <v>72</v>
      </c>
      <c r="C40" s="273"/>
      <c r="D40" s="273"/>
      <c r="E40" s="273"/>
      <c r="F40" s="273"/>
      <c r="G40" s="274"/>
      <c r="H40" s="65"/>
    </row>
    <row r="41" spans="1:8" ht="24.75" customHeight="1" x14ac:dyDescent="0.3">
      <c r="A41" s="159" t="s">
        <v>44</v>
      </c>
      <c r="B41" s="272" t="s">
        <v>227</v>
      </c>
      <c r="C41" s="273"/>
      <c r="D41" s="273"/>
      <c r="E41" s="273"/>
      <c r="F41" s="273"/>
      <c r="G41" s="274"/>
      <c r="H41" s="65"/>
    </row>
    <row r="42" spans="1:8" ht="24.75" customHeight="1" x14ac:dyDescent="0.3">
      <c r="A42" s="73" t="s">
        <v>28</v>
      </c>
      <c r="B42" s="277" t="s">
        <v>86</v>
      </c>
      <c r="C42" s="273"/>
      <c r="D42" s="273"/>
      <c r="E42" s="273"/>
      <c r="F42" s="273"/>
      <c r="G42" s="274"/>
      <c r="H42" s="65"/>
    </row>
    <row r="43" spans="1:8" ht="24.75" customHeight="1" x14ac:dyDescent="0.3">
      <c r="A43" s="73" t="s">
        <v>29</v>
      </c>
      <c r="B43" s="277" t="s">
        <v>228</v>
      </c>
      <c r="C43" s="273"/>
      <c r="D43" s="273"/>
      <c r="E43" s="273"/>
      <c r="F43" s="273"/>
      <c r="G43" s="274"/>
      <c r="H43" s="65"/>
    </row>
    <row r="44" spans="1:8" s="6" customFormat="1" ht="25.5" customHeight="1" x14ac:dyDescent="0.2">
      <c r="A44" s="159" t="s">
        <v>45</v>
      </c>
      <c r="B44" s="277" t="s">
        <v>215</v>
      </c>
      <c r="C44" s="273"/>
      <c r="D44" s="273"/>
      <c r="E44" s="273"/>
      <c r="F44" s="273"/>
      <c r="G44" s="274"/>
      <c r="H44" s="71"/>
    </row>
    <row r="45" spans="1:8" s="6" customFormat="1" ht="25.5" customHeight="1" x14ac:dyDescent="0.2">
      <c r="A45" s="43" t="s">
        <v>28</v>
      </c>
      <c r="B45" s="277" t="s">
        <v>214</v>
      </c>
      <c r="C45" s="273"/>
      <c r="D45" s="273"/>
      <c r="E45" s="273"/>
      <c r="F45" s="273"/>
      <c r="G45" s="274"/>
      <c r="H45" s="75">
        <v>2.5299999999999998</v>
      </c>
    </row>
    <row r="46" spans="1:8" ht="30" customHeight="1" x14ac:dyDescent="0.3">
      <c r="A46" s="43" t="s">
        <v>29</v>
      </c>
      <c r="B46" s="278" t="s">
        <v>50</v>
      </c>
      <c r="C46" s="273"/>
      <c r="D46" s="273"/>
      <c r="E46" s="273"/>
      <c r="F46" s="273"/>
      <c r="G46" s="274"/>
      <c r="H46" s="76" t="s">
        <v>83</v>
      </c>
    </row>
    <row r="47" spans="1:8" ht="30" customHeight="1" x14ac:dyDescent="0.3">
      <c r="A47" s="43" t="s">
        <v>30</v>
      </c>
      <c r="B47" s="278" t="s">
        <v>229</v>
      </c>
      <c r="C47" s="273"/>
      <c r="D47" s="273"/>
      <c r="E47" s="273"/>
      <c r="F47" s="273"/>
      <c r="G47" s="274"/>
      <c r="H47" s="76"/>
    </row>
    <row r="48" spans="1:8" ht="30" customHeight="1" x14ac:dyDescent="0.3">
      <c r="A48" s="43" t="s">
        <v>36</v>
      </c>
      <c r="B48" s="278" t="s">
        <v>230</v>
      </c>
      <c r="C48" s="273"/>
      <c r="D48" s="273"/>
      <c r="E48" s="273"/>
      <c r="F48" s="273"/>
      <c r="G48" s="274"/>
      <c r="H48" s="76"/>
    </row>
    <row r="49" spans="1:8" ht="30" customHeight="1" x14ac:dyDescent="0.3">
      <c r="A49" s="43" t="s">
        <v>37</v>
      </c>
      <c r="B49" s="278" t="s">
        <v>231</v>
      </c>
      <c r="C49" s="273"/>
      <c r="D49" s="273"/>
      <c r="E49" s="273"/>
      <c r="F49" s="273"/>
      <c r="G49" s="274"/>
      <c r="H49" s="76"/>
    </row>
    <row r="50" spans="1:8" ht="30" customHeight="1" x14ac:dyDescent="0.3">
      <c r="A50" s="43" t="s">
        <v>38</v>
      </c>
      <c r="B50" s="275" t="s">
        <v>206</v>
      </c>
      <c r="C50" s="273"/>
      <c r="D50" s="273"/>
      <c r="E50" s="273"/>
      <c r="F50" s="273"/>
      <c r="G50" s="274"/>
      <c r="H50" s="76"/>
    </row>
    <row r="51" spans="1:8" ht="30" customHeight="1" x14ac:dyDescent="0.3">
      <c r="A51" s="43" t="s">
        <v>146</v>
      </c>
      <c r="B51" s="275" t="s">
        <v>216</v>
      </c>
      <c r="C51" s="273"/>
      <c r="D51" s="273"/>
      <c r="E51" s="273"/>
      <c r="F51" s="273"/>
      <c r="G51" s="274"/>
      <c r="H51" s="76"/>
    </row>
    <row r="52" spans="1:8" ht="30" customHeight="1" x14ac:dyDescent="0.3">
      <c r="A52" s="43" t="s">
        <v>147</v>
      </c>
      <c r="B52" s="275" t="s">
        <v>162</v>
      </c>
      <c r="C52" s="273"/>
      <c r="D52" s="273"/>
      <c r="E52" s="273"/>
      <c r="F52" s="273"/>
      <c r="G52" s="274"/>
      <c r="H52" s="76"/>
    </row>
    <row r="53" spans="1:8" ht="27" customHeight="1" x14ac:dyDescent="0.3">
      <c r="A53" s="43" t="s">
        <v>232</v>
      </c>
      <c r="B53" s="275" t="s">
        <v>244</v>
      </c>
      <c r="C53" s="273"/>
      <c r="D53" s="273"/>
      <c r="E53" s="273"/>
      <c r="F53" s="273"/>
      <c r="G53" s="274"/>
      <c r="H53" s="77"/>
    </row>
    <row r="54" spans="1:8" ht="27" customHeight="1" x14ac:dyDescent="0.3">
      <c r="A54" s="228" t="s">
        <v>52</v>
      </c>
      <c r="B54" s="229" t="s">
        <v>240</v>
      </c>
      <c r="C54" s="156">
        <f>C5</f>
        <v>14820.1</v>
      </c>
      <c r="D54" s="39" t="s">
        <v>35</v>
      </c>
      <c r="E54" s="227">
        <v>1.78</v>
      </c>
      <c r="F54" s="87">
        <f>C54*E54</f>
        <v>26379.778000000002</v>
      </c>
      <c r="G54" s="88">
        <f>F54*12</f>
        <v>316557.33600000001</v>
      </c>
      <c r="H54" s="222"/>
    </row>
    <row r="55" spans="1:8" ht="54" customHeight="1" x14ac:dyDescent="0.3">
      <c r="A55" s="228"/>
      <c r="B55" s="229" t="s">
        <v>249</v>
      </c>
      <c r="C55" s="156" t="s">
        <v>250</v>
      </c>
      <c r="D55" s="39" t="s">
        <v>251</v>
      </c>
      <c r="E55" s="227">
        <v>28.7</v>
      </c>
      <c r="F55" s="87">
        <v>425336.87</v>
      </c>
      <c r="G55" s="88">
        <v>5104042.4400000004</v>
      </c>
      <c r="H55" s="222"/>
    </row>
    <row r="56" spans="1:8" ht="27" customHeight="1" x14ac:dyDescent="0.3">
      <c r="A56" s="228" t="s">
        <v>189</v>
      </c>
      <c r="B56" s="291" t="s">
        <v>171</v>
      </c>
      <c r="C56" s="292"/>
      <c r="D56" s="292"/>
      <c r="E56" s="292"/>
      <c r="F56" s="292"/>
      <c r="G56" s="293"/>
      <c r="H56" s="65"/>
    </row>
    <row r="57" spans="1:8" ht="27" customHeight="1" x14ac:dyDescent="0.3">
      <c r="A57" s="85" t="s">
        <v>177</v>
      </c>
      <c r="B57" s="52" t="s">
        <v>218</v>
      </c>
      <c r="C57" s="86">
        <f t="shared" ref="C57" si="3">$C$5</f>
        <v>14820.1</v>
      </c>
      <c r="D57" s="39" t="s">
        <v>51</v>
      </c>
      <c r="E57" s="46">
        <v>3.38</v>
      </c>
      <c r="F57" s="87">
        <f>C57*E57</f>
        <v>50091.938000000002</v>
      </c>
      <c r="G57" s="88">
        <f>F57*12</f>
        <v>601103.25600000005</v>
      </c>
      <c r="H57" s="219" t="s">
        <v>209</v>
      </c>
    </row>
    <row r="58" spans="1:8" ht="33.75" customHeight="1" x14ac:dyDescent="0.3">
      <c r="A58" s="85" t="s">
        <v>191</v>
      </c>
      <c r="B58" s="52" t="s">
        <v>238</v>
      </c>
      <c r="C58" s="226">
        <v>221</v>
      </c>
      <c r="D58" s="39" t="s">
        <v>239</v>
      </c>
      <c r="E58" s="224">
        <v>88</v>
      </c>
      <c r="F58" s="87"/>
      <c r="G58" s="88">
        <f>C58*E58</f>
        <v>19448</v>
      </c>
      <c r="H58" s="222" t="s">
        <v>241</v>
      </c>
    </row>
    <row r="59" spans="1:8" ht="36" customHeight="1" x14ac:dyDescent="0.3">
      <c r="A59" s="85" t="s">
        <v>192</v>
      </c>
      <c r="B59" s="52" t="s">
        <v>237</v>
      </c>
      <c r="C59" s="226">
        <v>221</v>
      </c>
      <c r="D59" s="39" t="s">
        <v>239</v>
      </c>
      <c r="E59" s="224">
        <v>81.97</v>
      </c>
      <c r="F59" s="87"/>
      <c r="G59" s="88">
        <f t="shared" ref="G59:G60" si="4">C59*E59</f>
        <v>18115.37</v>
      </c>
      <c r="H59" s="222" t="s">
        <v>241</v>
      </c>
    </row>
    <row r="60" spans="1:8" ht="36" customHeight="1" x14ac:dyDescent="0.3">
      <c r="A60" s="81" t="s">
        <v>193</v>
      </c>
      <c r="B60" s="82" t="s">
        <v>217</v>
      </c>
      <c r="C60" s="156">
        <f>C5</f>
        <v>14820.1</v>
      </c>
      <c r="D60" s="39" t="s">
        <v>35</v>
      </c>
      <c r="E60" s="225">
        <v>1.68</v>
      </c>
      <c r="F60" s="51"/>
      <c r="G60" s="88">
        <f t="shared" si="4"/>
        <v>24897.768</v>
      </c>
      <c r="H60" s="222" t="s">
        <v>241</v>
      </c>
    </row>
    <row r="61" spans="1:8" s="4" customFormat="1" ht="22.5" customHeight="1" x14ac:dyDescent="0.3">
      <c r="A61" s="228" t="s">
        <v>210</v>
      </c>
      <c r="B61" s="288" t="s">
        <v>16</v>
      </c>
      <c r="C61" s="289"/>
      <c r="D61" s="289"/>
      <c r="E61" s="289"/>
      <c r="F61" s="289"/>
      <c r="G61" s="290"/>
      <c r="H61" s="153"/>
    </row>
    <row r="62" spans="1:8" s="5" customFormat="1" ht="36.75" customHeight="1" x14ac:dyDescent="0.3">
      <c r="A62" s="95"/>
      <c r="B62" s="96" t="s">
        <v>47</v>
      </c>
      <c r="C62" s="66">
        <f>C5</f>
        <v>14820.1</v>
      </c>
      <c r="D62" s="39" t="s">
        <v>51</v>
      </c>
      <c r="E62" s="90">
        <v>10.11</v>
      </c>
      <c r="F62" s="97">
        <f>C62*E62</f>
        <v>149831.21099999998</v>
      </c>
      <c r="G62" s="97">
        <f>F62*12</f>
        <v>1797974.5319999997</v>
      </c>
      <c r="H62" s="93" t="s">
        <v>247</v>
      </c>
    </row>
    <row r="63" spans="1:8" ht="34.5" customHeight="1" x14ac:dyDescent="0.3">
      <c r="A63" s="228" t="s">
        <v>80</v>
      </c>
      <c r="B63" s="232" t="s">
        <v>92</v>
      </c>
      <c r="C63" s="100"/>
      <c r="D63" s="91"/>
      <c r="E63" s="90"/>
      <c r="F63" s="92">
        <f>SUM(F64:F67)</f>
        <v>8500</v>
      </c>
      <c r="G63" s="92">
        <f>SUM(G64:G67)</f>
        <v>102000</v>
      </c>
      <c r="H63" s="101"/>
    </row>
    <row r="64" spans="1:8" ht="27" customHeight="1" x14ac:dyDescent="0.3">
      <c r="A64" s="181" t="s">
        <v>221</v>
      </c>
      <c r="B64" s="182" t="s">
        <v>220</v>
      </c>
      <c r="C64" s="180"/>
      <c r="D64" s="91"/>
      <c r="E64" s="90"/>
      <c r="F64" s="183">
        <v>4000</v>
      </c>
      <c r="G64" s="47">
        <f t="shared" ref="G64:G67" si="5">F64*12</f>
        <v>48000</v>
      </c>
      <c r="H64" s="101"/>
    </row>
    <row r="65" spans="1:8" ht="27" customHeight="1" x14ac:dyDescent="0.3">
      <c r="A65" s="181" t="s">
        <v>222</v>
      </c>
      <c r="B65" s="182" t="s">
        <v>242</v>
      </c>
      <c r="C65" s="180"/>
      <c r="D65" s="91"/>
      <c r="E65" s="90"/>
      <c r="F65" s="183">
        <v>4000</v>
      </c>
      <c r="G65" s="47">
        <f t="shared" si="5"/>
        <v>48000</v>
      </c>
      <c r="H65" s="101"/>
    </row>
    <row r="66" spans="1:8" ht="27" customHeight="1" x14ac:dyDescent="0.3">
      <c r="A66" s="181" t="s">
        <v>223</v>
      </c>
      <c r="B66" s="182" t="s">
        <v>243</v>
      </c>
      <c r="C66" s="180"/>
      <c r="D66" s="91"/>
      <c r="E66" s="90"/>
      <c r="F66" s="183">
        <v>2000</v>
      </c>
      <c r="G66" s="47">
        <f t="shared" si="5"/>
        <v>24000</v>
      </c>
      <c r="H66" s="101"/>
    </row>
    <row r="67" spans="1:8" s="3" customFormat="1" ht="22.5" customHeight="1" x14ac:dyDescent="0.2">
      <c r="A67" s="103" t="s">
        <v>224</v>
      </c>
      <c r="B67" s="104" t="s">
        <v>207</v>
      </c>
      <c r="C67" s="105"/>
      <c r="D67" s="106"/>
      <c r="E67" s="106"/>
      <c r="F67" s="183">
        <f>-SUM(F64:F66)*0.15</f>
        <v>-1500</v>
      </c>
      <c r="G67" s="47">
        <f t="shared" si="5"/>
        <v>-18000</v>
      </c>
      <c r="H67" s="221"/>
    </row>
    <row r="68" spans="1:8" ht="39" customHeight="1" x14ac:dyDescent="0.3">
      <c r="A68" s="233">
        <v>7</v>
      </c>
      <c r="B68" s="234" t="s">
        <v>212</v>
      </c>
      <c r="C68" s="113"/>
      <c r="D68" s="286" t="s">
        <v>31</v>
      </c>
      <c r="E68" s="287"/>
      <c r="F68" s="287"/>
      <c r="G68" s="287"/>
      <c r="H68" s="287"/>
    </row>
    <row r="69" spans="1:8" ht="39.75" customHeight="1" x14ac:dyDescent="0.3">
      <c r="A69" s="114"/>
      <c r="B69" s="115" t="s">
        <v>26</v>
      </c>
      <c r="C69" s="113"/>
      <c r="D69" s="163"/>
      <c r="E69" s="164"/>
      <c r="F69" s="84"/>
      <c r="G69" s="84"/>
      <c r="H69" s="116"/>
    </row>
    <row r="70" spans="1:8" ht="49.5" customHeight="1" x14ac:dyDescent="0.3">
      <c r="A70" s="165"/>
      <c r="B70" s="117" t="s">
        <v>27</v>
      </c>
      <c r="C70" s="166"/>
      <c r="D70" s="166"/>
      <c r="E70" s="166"/>
      <c r="F70" s="118"/>
      <c r="G70" s="74"/>
      <c r="H70" s="119"/>
    </row>
    <row r="71" spans="1:8" x14ac:dyDescent="0.3">
      <c r="A71" s="31"/>
      <c r="B71" s="32"/>
      <c r="C71" s="33"/>
      <c r="D71" s="24"/>
      <c r="E71" s="24"/>
      <c r="F71" s="34"/>
      <c r="G71" s="34"/>
      <c r="H71" s="31"/>
    </row>
    <row r="72" spans="1:8" x14ac:dyDescent="0.3">
      <c r="A72" s="184"/>
      <c r="B72" s="279"/>
      <c r="C72" s="279"/>
      <c r="D72" s="279"/>
      <c r="E72" s="279"/>
      <c r="F72" s="279"/>
      <c r="G72" s="279"/>
      <c r="H72" s="279"/>
    </row>
    <row r="73" spans="1:8" x14ac:dyDescent="0.3">
      <c r="A73" s="267"/>
      <c r="B73" s="268"/>
      <c r="C73" s="185"/>
      <c r="D73" s="269"/>
      <c r="E73" s="269"/>
      <c r="F73" s="269"/>
      <c r="G73" s="270"/>
      <c r="H73" s="268"/>
    </row>
    <row r="74" spans="1:8" x14ac:dyDescent="0.3">
      <c r="A74" s="267"/>
      <c r="B74" s="268"/>
      <c r="C74" s="269"/>
      <c r="D74" s="269"/>
      <c r="E74" s="271"/>
      <c r="F74" s="269"/>
      <c r="G74" s="270"/>
      <c r="H74" s="268"/>
    </row>
    <row r="75" spans="1:8" ht="29.25" customHeight="1" x14ac:dyDescent="0.3">
      <c r="A75" s="267"/>
      <c r="B75" s="268"/>
      <c r="C75" s="269"/>
      <c r="D75" s="269"/>
      <c r="E75" s="271"/>
      <c r="F75" s="186"/>
      <c r="G75" s="187"/>
      <c r="H75" s="268"/>
    </row>
    <row r="76" spans="1:8" x14ac:dyDescent="0.3">
      <c r="A76" s="184"/>
      <c r="B76" s="188"/>
      <c r="C76" s="189"/>
      <c r="D76" s="190"/>
      <c r="E76" s="191"/>
      <c r="F76" s="191"/>
      <c r="G76" s="191"/>
      <c r="H76" s="192"/>
    </row>
    <row r="77" spans="1:8" x14ac:dyDescent="0.3">
      <c r="A77" s="184"/>
      <c r="B77" s="193"/>
      <c r="C77" s="189"/>
      <c r="D77" s="190"/>
      <c r="E77" s="194"/>
      <c r="F77" s="194"/>
      <c r="G77" s="194"/>
      <c r="H77" s="195"/>
    </row>
    <row r="78" spans="1:8" x14ac:dyDescent="0.3">
      <c r="A78" s="184"/>
      <c r="B78" s="196"/>
      <c r="C78" s="197"/>
      <c r="D78" s="190"/>
      <c r="E78" s="198"/>
      <c r="F78" s="199"/>
      <c r="G78" s="198"/>
      <c r="H78" s="200"/>
    </row>
    <row r="79" spans="1:8" x14ac:dyDescent="0.3">
      <c r="A79" s="184"/>
      <c r="B79" s="196"/>
      <c r="C79" s="201"/>
      <c r="D79" s="190"/>
      <c r="E79" s="198"/>
      <c r="F79" s="199"/>
      <c r="G79" s="198"/>
      <c r="H79" s="200"/>
    </row>
    <row r="80" spans="1:8" x14ac:dyDescent="0.3">
      <c r="A80" s="184"/>
      <c r="B80" s="202"/>
      <c r="C80" s="203"/>
      <c r="D80" s="190"/>
      <c r="E80" s="204"/>
      <c r="F80" s="205"/>
      <c r="G80" s="204"/>
      <c r="H80" s="195"/>
    </row>
    <row r="81" spans="1:8" x14ac:dyDescent="0.3">
      <c r="A81" s="184"/>
      <c r="B81" s="202"/>
      <c r="C81" s="201"/>
      <c r="D81" s="190"/>
      <c r="E81" s="198"/>
      <c r="F81" s="206"/>
      <c r="G81" s="198"/>
      <c r="H81" s="195"/>
    </row>
    <row r="82" spans="1:8" x14ac:dyDescent="0.3">
      <c r="A82" s="184"/>
      <c r="B82" s="202"/>
      <c r="C82" s="201"/>
      <c r="D82" s="190"/>
      <c r="E82" s="204"/>
      <c r="F82" s="205"/>
      <c r="G82" s="204"/>
      <c r="H82" s="207"/>
    </row>
    <row r="83" spans="1:8" x14ac:dyDescent="0.3">
      <c r="A83" s="184"/>
      <c r="B83" s="193"/>
      <c r="C83" s="189"/>
      <c r="D83" s="190"/>
      <c r="E83" s="194"/>
      <c r="F83" s="208"/>
      <c r="G83" s="208"/>
      <c r="H83" s="209"/>
    </row>
    <row r="84" spans="1:8" x14ac:dyDescent="0.3">
      <c r="A84" s="184"/>
      <c r="B84" s="210"/>
      <c r="C84" s="201"/>
      <c r="D84" s="190"/>
      <c r="E84" s="198"/>
      <c r="F84" s="206"/>
      <c r="G84" s="198"/>
      <c r="H84" s="209"/>
    </row>
    <row r="85" spans="1:8" x14ac:dyDescent="0.3">
      <c r="A85" s="184"/>
      <c r="B85" s="210"/>
      <c r="C85" s="201"/>
      <c r="D85" s="190"/>
      <c r="E85" s="198"/>
      <c r="F85" s="206"/>
      <c r="G85" s="198"/>
      <c r="H85" s="209"/>
    </row>
    <row r="86" spans="1:8" x14ac:dyDescent="0.3">
      <c r="A86" s="184"/>
      <c r="B86" s="210"/>
      <c r="C86" s="207"/>
      <c r="D86" s="190"/>
      <c r="E86" s="198"/>
      <c r="F86" s="206"/>
      <c r="G86" s="198"/>
      <c r="H86" s="209"/>
    </row>
    <row r="87" spans="1:8" x14ac:dyDescent="0.3">
      <c r="A87" s="184"/>
      <c r="B87" s="210"/>
      <c r="C87" s="207"/>
      <c r="D87" s="190"/>
      <c r="E87" s="198"/>
      <c r="F87" s="206"/>
      <c r="G87" s="198"/>
      <c r="H87" s="209"/>
    </row>
    <row r="88" spans="1:8" x14ac:dyDescent="0.3">
      <c r="A88" s="184"/>
      <c r="B88" s="210"/>
      <c r="C88" s="201"/>
      <c r="D88" s="190"/>
      <c r="E88" s="198"/>
      <c r="F88" s="206"/>
      <c r="G88" s="198"/>
      <c r="H88" s="209"/>
    </row>
    <row r="89" spans="1:8" x14ac:dyDescent="0.3">
      <c r="A89" s="184"/>
      <c r="B89" s="211"/>
      <c r="C89" s="212"/>
      <c r="D89" s="190"/>
      <c r="E89" s="213"/>
      <c r="F89" s="208"/>
      <c r="G89" s="213"/>
      <c r="H89" s="209"/>
    </row>
    <row r="90" spans="1:8" x14ac:dyDescent="0.3">
      <c r="A90" s="214"/>
      <c r="B90" s="193"/>
      <c r="C90" s="193"/>
      <c r="D90" s="215"/>
      <c r="E90" s="204"/>
      <c r="F90" s="206"/>
      <c r="G90" s="204"/>
      <c r="H90" s="216"/>
    </row>
    <row r="91" spans="1:8" x14ac:dyDescent="0.3">
      <c r="A91" s="214"/>
      <c r="B91" s="210"/>
      <c r="C91" s="201"/>
      <c r="D91" s="215"/>
      <c r="E91" s="204"/>
      <c r="F91" s="206"/>
      <c r="G91" s="204"/>
      <c r="H91" s="216"/>
    </row>
    <row r="92" spans="1:8" x14ac:dyDescent="0.3">
      <c r="A92" s="214"/>
      <c r="B92" s="210"/>
      <c r="C92" s="210"/>
      <c r="D92" s="215"/>
      <c r="E92" s="204"/>
      <c r="F92" s="206"/>
      <c r="G92" s="204"/>
      <c r="H92" s="216"/>
    </row>
    <row r="93" spans="1:8" x14ac:dyDescent="0.3">
      <c r="A93" s="184"/>
      <c r="B93" s="211"/>
      <c r="C93" s="211"/>
      <c r="D93" s="217"/>
      <c r="E93" s="217"/>
      <c r="F93" s="206"/>
      <c r="G93" s="217"/>
      <c r="H93" s="200"/>
    </row>
    <row r="94" spans="1:8" x14ac:dyDescent="0.3">
      <c r="A94" s="214"/>
      <c r="B94" s="210"/>
      <c r="C94" s="210"/>
      <c r="D94" s="190"/>
      <c r="E94" s="198"/>
      <c r="F94" s="216"/>
      <c r="G94" s="198"/>
      <c r="H94" s="216"/>
    </row>
    <row r="95" spans="1:8" x14ac:dyDescent="0.3">
      <c r="A95" s="14"/>
      <c r="B95" s="15"/>
      <c r="C95" s="16"/>
      <c r="D95" s="13"/>
      <c r="E95" s="13"/>
      <c r="F95" s="17"/>
      <c r="G95" s="17"/>
      <c r="H95" s="14"/>
    </row>
  </sheetData>
  <mergeCells count="73">
    <mergeCell ref="B45:G45"/>
    <mergeCell ref="B43:G43"/>
    <mergeCell ref="B47:G47"/>
    <mergeCell ref="B48:G48"/>
    <mergeCell ref="B49:G49"/>
    <mergeCell ref="B72:H72"/>
    <mergeCell ref="B23:G23"/>
    <mergeCell ref="B24:G24"/>
    <mergeCell ref="B25:G25"/>
    <mergeCell ref="B26:G26"/>
    <mergeCell ref="B28:G28"/>
    <mergeCell ref="B32:G32"/>
    <mergeCell ref="B41:G41"/>
    <mergeCell ref="B36:G36"/>
    <mergeCell ref="B27:G27"/>
    <mergeCell ref="B44:G44"/>
    <mergeCell ref="D68:H68"/>
    <mergeCell ref="B61:G61"/>
    <mergeCell ref="B56:G56"/>
    <mergeCell ref="B53:G53"/>
    <mergeCell ref="B39:G39"/>
    <mergeCell ref="B18:G18"/>
    <mergeCell ref="B19:G19"/>
    <mergeCell ref="B20:G20"/>
    <mergeCell ref="B51:G51"/>
    <mergeCell ref="B52:G52"/>
    <mergeCell ref="B21:G21"/>
    <mergeCell ref="B22:G22"/>
    <mergeCell ref="B33:G33"/>
    <mergeCell ref="B34:G34"/>
    <mergeCell ref="B35:G35"/>
    <mergeCell ref="B37:G37"/>
    <mergeCell ref="B38:G38"/>
    <mergeCell ref="B40:G40"/>
    <mergeCell ref="B42:G42"/>
    <mergeCell ref="B46:G46"/>
    <mergeCell ref="B50:G50"/>
    <mergeCell ref="A73:A75"/>
    <mergeCell ref="B73:B75"/>
    <mergeCell ref="D73:E73"/>
    <mergeCell ref="F73:G73"/>
    <mergeCell ref="H73:H75"/>
    <mergeCell ref="C74:C75"/>
    <mergeCell ref="D74:D75"/>
    <mergeCell ref="E74:E75"/>
    <mergeCell ref="F74:G74"/>
    <mergeCell ref="A1:H1"/>
    <mergeCell ref="A2:H2"/>
    <mergeCell ref="A4:B4"/>
    <mergeCell ref="F4:H4"/>
    <mergeCell ref="A5:B5"/>
    <mergeCell ref="F5:H5"/>
    <mergeCell ref="A6:B6"/>
    <mergeCell ref="F6:H6"/>
    <mergeCell ref="A7:B7"/>
    <mergeCell ref="A8:B8"/>
    <mergeCell ref="F8:H8"/>
    <mergeCell ref="F7:H7"/>
    <mergeCell ref="F9:H9"/>
    <mergeCell ref="F14:G14"/>
    <mergeCell ref="A11:B11"/>
    <mergeCell ref="G11:H11"/>
    <mergeCell ref="A12:H12"/>
    <mergeCell ref="A13:A15"/>
    <mergeCell ref="B13:B15"/>
    <mergeCell ref="C13:C15"/>
    <mergeCell ref="D13:D15"/>
    <mergeCell ref="E13:E15"/>
    <mergeCell ref="F13:G13"/>
    <mergeCell ref="H13:H15"/>
    <mergeCell ref="A9:B9"/>
    <mergeCell ref="A10:B10"/>
    <mergeCell ref="G10:H10"/>
  </mergeCells>
  <printOptions horizontalCentered="1"/>
  <pageMargins left="0.19685039370078741" right="0.19685039370078741" top="0" bottom="0" header="0.31496062992125984" footer="0.31496062992125984"/>
  <pageSetup paperSize="9" scale="54" fitToHeight="2" orientation="landscape" r:id="rId1"/>
  <rowBreaks count="2" manualBreakCount="2">
    <brk id="35" max="7" man="1"/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79" workbookViewId="0">
      <selection activeCell="E17" sqref="E17"/>
    </sheetView>
  </sheetViews>
  <sheetFormatPr defaultRowHeight="12.75" x14ac:dyDescent="0.2"/>
  <cols>
    <col min="1" max="1" width="7.140625" customWidth="1"/>
    <col min="2" max="2" width="55.140625" customWidth="1"/>
    <col min="3" max="3" width="11.28515625" customWidth="1"/>
    <col min="4" max="4" width="11.85546875" customWidth="1"/>
    <col min="5" max="5" width="13.5703125" customWidth="1"/>
    <col min="6" max="6" width="11.85546875" customWidth="1"/>
    <col min="7" max="7" width="12.85546875" customWidth="1"/>
    <col min="8" max="8" width="27.7109375" customWidth="1"/>
  </cols>
  <sheetData>
    <row r="1" spans="1:8" ht="15.75" x14ac:dyDescent="0.25">
      <c r="A1" s="260" t="s">
        <v>137</v>
      </c>
      <c r="B1" s="260"/>
      <c r="C1" s="260"/>
      <c r="D1" s="260"/>
      <c r="E1" s="261"/>
      <c r="F1" s="261"/>
      <c r="G1" s="261"/>
      <c r="H1" s="261"/>
    </row>
    <row r="2" spans="1:8" ht="15.75" x14ac:dyDescent="0.25">
      <c r="A2" s="260" t="s">
        <v>200</v>
      </c>
      <c r="B2" s="261"/>
      <c r="C2" s="261"/>
      <c r="D2" s="261"/>
      <c r="E2" s="261"/>
      <c r="F2" s="261"/>
      <c r="G2" s="261"/>
      <c r="H2" s="261"/>
    </row>
    <row r="3" spans="1:8" ht="15.75" x14ac:dyDescent="0.25">
      <c r="A3" s="157" t="s">
        <v>138</v>
      </c>
      <c r="B3" s="157"/>
      <c r="C3" s="21"/>
      <c r="D3" s="21"/>
      <c r="E3" s="22"/>
      <c r="F3" s="18"/>
      <c r="G3" s="19"/>
      <c r="H3" s="20"/>
    </row>
    <row r="4" spans="1:8" ht="16.5" thickBot="1" x14ac:dyDescent="0.3">
      <c r="A4" s="262" t="s">
        <v>10</v>
      </c>
      <c r="B4" s="262"/>
      <c r="C4" s="21"/>
      <c r="D4" s="21"/>
      <c r="E4" s="22"/>
      <c r="F4" s="263" t="s">
        <v>140</v>
      </c>
      <c r="G4" s="236"/>
      <c r="H4" s="236"/>
    </row>
    <row r="5" spans="1:8" ht="15.75" x14ac:dyDescent="0.25">
      <c r="A5" s="264" t="s">
        <v>88</v>
      </c>
      <c r="B5" s="265"/>
      <c r="C5" s="23">
        <v>9991.2000000000007</v>
      </c>
      <c r="D5" s="24"/>
      <c r="E5" s="24"/>
      <c r="F5" s="266" t="s">
        <v>139</v>
      </c>
      <c r="G5" s="236"/>
      <c r="H5" s="236"/>
    </row>
    <row r="6" spans="1:8" ht="15.75" x14ac:dyDescent="0.25">
      <c r="A6" s="255" t="s">
        <v>11</v>
      </c>
      <c r="B6" s="256"/>
      <c r="C6" s="25">
        <v>154</v>
      </c>
      <c r="D6" s="24"/>
      <c r="E6" s="24"/>
      <c r="F6" s="235" t="s">
        <v>130</v>
      </c>
      <c r="G6" s="236"/>
      <c r="H6" s="236"/>
    </row>
    <row r="7" spans="1:8" ht="15.75" x14ac:dyDescent="0.25">
      <c r="A7" s="255" t="s">
        <v>12</v>
      </c>
      <c r="B7" s="256"/>
      <c r="C7" s="26">
        <v>9991.2000000000007</v>
      </c>
      <c r="D7" s="24"/>
      <c r="E7" s="24"/>
      <c r="F7" s="18"/>
      <c r="G7" s="235"/>
      <c r="H7" s="257"/>
    </row>
    <row r="8" spans="1:8" ht="15.75" x14ac:dyDescent="0.25">
      <c r="A8" s="255" t="s">
        <v>78</v>
      </c>
      <c r="B8" s="256"/>
      <c r="C8" s="27">
        <v>0</v>
      </c>
      <c r="D8" s="24"/>
      <c r="E8" s="24"/>
      <c r="F8" s="235" t="s">
        <v>131</v>
      </c>
      <c r="G8" s="236"/>
      <c r="H8" s="236"/>
    </row>
    <row r="9" spans="1:8" ht="15.75" x14ac:dyDescent="0.25">
      <c r="A9" s="255" t="s">
        <v>79</v>
      </c>
      <c r="B9" s="256"/>
      <c r="C9" s="26">
        <v>1</v>
      </c>
      <c r="D9" s="28"/>
      <c r="E9" s="24"/>
      <c r="F9" s="18"/>
      <c r="G9" s="235"/>
      <c r="H9" s="257"/>
    </row>
    <row r="10" spans="1:8" ht="15.75" x14ac:dyDescent="0.25">
      <c r="A10" s="255" t="s">
        <v>0</v>
      </c>
      <c r="B10" s="256"/>
      <c r="C10" s="27">
        <v>4</v>
      </c>
      <c r="D10" s="24"/>
      <c r="E10" s="24"/>
      <c r="F10" s="18"/>
      <c r="G10" s="235"/>
      <c r="H10" s="257"/>
    </row>
    <row r="11" spans="1:8" ht="15.75" x14ac:dyDescent="0.25">
      <c r="A11" s="255" t="s">
        <v>128</v>
      </c>
      <c r="B11" s="256"/>
      <c r="C11" s="27"/>
      <c r="D11" s="24"/>
      <c r="E11" s="24"/>
      <c r="F11" s="18"/>
      <c r="G11" s="235"/>
      <c r="H11" s="257"/>
    </row>
    <row r="12" spans="1:8" ht="16.5" thickBot="1" x14ac:dyDescent="0.3">
      <c r="A12" s="238" t="s">
        <v>53</v>
      </c>
      <c r="B12" s="239"/>
      <c r="C12" s="29">
        <v>12</v>
      </c>
      <c r="D12" s="24"/>
      <c r="E12" s="30" t="s">
        <v>75</v>
      </c>
      <c r="F12" s="18"/>
      <c r="G12" s="240"/>
      <c r="H12" s="241"/>
    </row>
    <row r="13" spans="1:8" ht="15.75" x14ac:dyDescent="0.2">
      <c r="A13" s="242" t="s">
        <v>19</v>
      </c>
      <c r="B13" s="242"/>
      <c r="C13" s="242"/>
      <c r="D13" s="242"/>
      <c r="E13" s="242"/>
      <c r="F13" s="242"/>
      <c r="G13" s="242"/>
      <c r="H13" s="242"/>
    </row>
    <row r="14" spans="1:8" ht="15.75" x14ac:dyDescent="0.2">
      <c r="A14" s="243" t="s">
        <v>1</v>
      </c>
      <c r="B14" s="244" t="s">
        <v>24</v>
      </c>
      <c r="C14" s="245" t="s">
        <v>13</v>
      </c>
      <c r="D14" s="248" t="s">
        <v>14</v>
      </c>
      <c r="E14" s="251" t="s">
        <v>32</v>
      </c>
      <c r="F14" s="237" t="s">
        <v>33</v>
      </c>
      <c r="G14" s="237"/>
      <c r="H14" s="254" t="s">
        <v>25</v>
      </c>
    </row>
    <row r="15" spans="1:8" ht="15.75" x14ac:dyDescent="0.2">
      <c r="A15" s="243"/>
      <c r="B15" s="244"/>
      <c r="C15" s="246"/>
      <c r="D15" s="249"/>
      <c r="E15" s="252"/>
      <c r="F15" s="237" t="s">
        <v>2</v>
      </c>
      <c r="G15" s="237"/>
      <c r="H15" s="254"/>
    </row>
    <row r="16" spans="1:8" ht="15.75" x14ac:dyDescent="0.2">
      <c r="A16" s="243"/>
      <c r="B16" s="244"/>
      <c r="C16" s="247"/>
      <c r="D16" s="250"/>
      <c r="E16" s="253"/>
      <c r="F16" s="35" t="s">
        <v>3</v>
      </c>
      <c r="G16" s="35" t="s">
        <v>4</v>
      </c>
      <c r="H16" s="254"/>
    </row>
    <row r="17" spans="1:8" ht="33.75" customHeight="1" x14ac:dyDescent="0.2">
      <c r="A17" s="36" t="s">
        <v>23</v>
      </c>
      <c r="B17" s="37" t="s">
        <v>84</v>
      </c>
      <c r="C17" s="38">
        <f>C5</f>
        <v>9991.2000000000007</v>
      </c>
      <c r="D17" s="39" t="s">
        <v>51</v>
      </c>
      <c r="E17" s="40">
        <f>E18+E29</f>
        <v>0</v>
      </c>
      <c r="F17" s="41">
        <f>F18+F29</f>
        <v>0</v>
      </c>
      <c r="G17" s="41">
        <f>G18+G29</f>
        <v>0</v>
      </c>
      <c r="H17" s="42"/>
    </row>
    <row r="18" spans="1:8" ht="33" customHeight="1" x14ac:dyDescent="0.2">
      <c r="A18" s="159" t="s">
        <v>22</v>
      </c>
      <c r="B18" s="44" t="s">
        <v>57</v>
      </c>
      <c r="C18" s="45">
        <f>C5</f>
        <v>9991.2000000000007</v>
      </c>
      <c r="D18" s="39" t="s">
        <v>51</v>
      </c>
      <c r="E18" s="46"/>
      <c r="F18" s="47">
        <f>C18*E18</f>
        <v>0</v>
      </c>
      <c r="G18" s="47">
        <f>F18*12</f>
        <v>0</v>
      </c>
      <c r="H18" s="42"/>
    </row>
    <row r="19" spans="1:8" ht="15.75" x14ac:dyDescent="0.2">
      <c r="A19" s="43" t="s">
        <v>5</v>
      </c>
      <c r="B19" s="272" t="s">
        <v>58</v>
      </c>
      <c r="C19" s="273"/>
      <c r="D19" s="273"/>
      <c r="E19" s="273"/>
      <c r="F19" s="273"/>
      <c r="G19" s="274"/>
      <c r="H19" s="71"/>
    </row>
    <row r="20" spans="1:8" ht="15.75" x14ac:dyDescent="0.2">
      <c r="A20" s="43" t="s">
        <v>6</v>
      </c>
      <c r="B20" s="272" t="s">
        <v>68</v>
      </c>
      <c r="C20" s="273"/>
      <c r="D20" s="273"/>
      <c r="E20" s="273"/>
      <c r="F20" s="273"/>
      <c r="G20" s="274"/>
      <c r="H20" s="172"/>
    </row>
    <row r="21" spans="1:8" ht="15.75" x14ac:dyDescent="0.2">
      <c r="A21" s="43" t="s">
        <v>7</v>
      </c>
      <c r="B21" s="272" t="s">
        <v>59</v>
      </c>
      <c r="C21" s="273"/>
      <c r="D21" s="273"/>
      <c r="E21" s="273"/>
      <c r="F21" s="273"/>
      <c r="G21" s="274"/>
      <c r="H21" s="172"/>
    </row>
    <row r="22" spans="1:8" ht="15.75" x14ac:dyDescent="0.2">
      <c r="A22" s="43" t="s">
        <v>20</v>
      </c>
      <c r="B22" s="272" t="s">
        <v>60</v>
      </c>
      <c r="C22" s="273"/>
      <c r="D22" s="273"/>
      <c r="E22" s="273"/>
      <c r="F22" s="273"/>
      <c r="G22" s="274"/>
      <c r="H22" s="172"/>
    </row>
    <row r="23" spans="1:8" ht="15.75" x14ac:dyDescent="0.2">
      <c r="A23" s="48" t="s">
        <v>56</v>
      </c>
      <c r="B23" s="272" t="s">
        <v>61</v>
      </c>
      <c r="C23" s="273"/>
      <c r="D23" s="273"/>
      <c r="E23" s="273"/>
      <c r="F23" s="273"/>
      <c r="G23" s="274"/>
      <c r="H23" s="172"/>
    </row>
    <row r="24" spans="1:8" ht="15.75" x14ac:dyDescent="0.2">
      <c r="A24" s="48" t="s">
        <v>55</v>
      </c>
      <c r="B24" s="280" t="s">
        <v>62</v>
      </c>
      <c r="C24" s="281"/>
      <c r="D24" s="281"/>
      <c r="E24" s="281"/>
      <c r="F24" s="281"/>
      <c r="G24" s="282"/>
      <c r="H24" s="172"/>
    </row>
    <row r="25" spans="1:8" ht="15.75" x14ac:dyDescent="0.2">
      <c r="A25" s="43" t="s">
        <v>54</v>
      </c>
      <c r="B25" s="283" t="s">
        <v>184</v>
      </c>
      <c r="C25" s="273"/>
      <c r="D25" s="273"/>
      <c r="E25" s="273"/>
      <c r="F25" s="273"/>
      <c r="G25" s="274"/>
      <c r="H25" s="172"/>
    </row>
    <row r="26" spans="1:8" ht="15.75" x14ac:dyDescent="0.2">
      <c r="A26" s="43" t="s">
        <v>21</v>
      </c>
      <c r="B26" s="272" t="s">
        <v>126</v>
      </c>
      <c r="C26" s="273"/>
      <c r="D26" s="273"/>
      <c r="E26" s="273"/>
      <c r="F26" s="273"/>
      <c r="G26" s="274"/>
      <c r="H26" s="173"/>
    </row>
    <row r="27" spans="1:8" ht="15.75" x14ac:dyDescent="0.2">
      <c r="A27" s="43" t="s">
        <v>69</v>
      </c>
      <c r="B27" s="272" t="s">
        <v>63</v>
      </c>
      <c r="C27" s="273"/>
      <c r="D27" s="273"/>
      <c r="E27" s="273"/>
      <c r="F27" s="273"/>
      <c r="G27" s="274"/>
      <c r="H27" s="173"/>
    </row>
    <row r="28" spans="1:8" ht="15.75" x14ac:dyDescent="0.2">
      <c r="A28" s="43" t="s">
        <v>77</v>
      </c>
      <c r="B28" s="272" t="s">
        <v>199</v>
      </c>
      <c r="C28" s="284"/>
      <c r="D28" s="284"/>
      <c r="E28" s="284"/>
      <c r="F28" s="284"/>
      <c r="G28" s="285"/>
      <c r="H28" s="53"/>
    </row>
    <row r="29" spans="1:8" ht="15.75" x14ac:dyDescent="0.2">
      <c r="A29" s="160" t="s">
        <v>8</v>
      </c>
      <c r="B29" s="54" t="s">
        <v>70</v>
      </c>
      <c r="C29" s="45">
        <f>$C$5</f>
        <v>9991.2000000000007</v>
      </c>
      <c r="D29" s="50" t="s">
        <v>51</v>
      </c>
      <c r="E29" s="55">
        <f>SUM(E30:E34)</f>
        <v>0</v>
      </c>
      <c r="F29" s="56">
        <f>SUM(F30:F34)</f>
        <v>0</v>
      </c>
      <c r="G29" s="56">
        <f>SUM(G30:G34)</f>
        <v>0</v>
      </c>
      <c r="H29" s="53"/>
    </row>
    <row r="30" spans="1:8" ht="24.75" customHeight="1" x14ac:dyDescent="0.2">
      <c r="A30" s="57" t="s">
        <v>9</v>
      </c>
      <c r="B30" s="58" t="s">
        <v>89</v>
      </c>
      <c r="C30" s="45">
        <f t="shared" ref="C30:C34" si="0">$C$5</f>
        <v>9991.2000000000007</v>
      </c>
      <c r="D30" s="59" t="s">
        <v>51</v>
      </c>
      <c r="E30" s="59"/>
      <c r="F30" s="60">
        <f>C30*E30</f>
        <v>0</v>
      </c>
      <c r="G30" s="60">
        <f>F30*12</f>
        <v>0</v>
      </c>
      <c r="H30" s="61"/>
    </row>
    <row r="31" spans="1:8" ht="15.75" x14ac:dyDescent="0.2">
      <c r="A31" s="57" t="s">
        <v>76</v>
      </c>
      <c r="B31" s="158" t="s">
        <v>141</v>
      </c>
      <c r="C31" s="45">
        <f t="shared" si="0"/>
        <v>9991.2000000000007</v>
      </c>
      <c r="D31" s="59" t="s">
        <v>51</v>
      </c>
      <c r="E31" s="59"/>
      <c r="F31" s="60">
        <f t="shared" ref="F31:F34" si="1">C31*E31</f>
        <v>0</v>
      </c>
      <c r="G31" s="60">
        <f t="shared" ref="G31:G34" si="2">F31*12</f>
        <v>0</v>
      </c>
      <c r="H31" s="61"/>
    </row>
    <row r="32" spans="1:8" ht="15.75" x14ac:dyDescent="0.2">
      <c r="A32" s="57" t="s">
        <v>135</v>
      </c>
      <c r="B32" s="158" t="s">
        <v>142</v>
      </c>
      <c r="C32" s="45">
        <f t="shared" si="0"/>
        <v>9991.2000000000007</v>
      </c>
      <c r="D32" s="59" t="s">
        <v>51</v>
      </c>
      <c r="E32" s="59"/>
      <c r="F32" s="60">
        <f t="shared" si="1"/>
        <v>0</v>
      </c>
      <c r="G32" s="60">
        <f t="shared" si="2"/>
        <v>0</v>
      </c>
      <c r="H32" s="61"/>
    </row>
    <row r="33" spans="1:8" ht="15.75" x14ac:dyDescent="0.2">
      <c r="A33" s="57" t="s">
        <v>143</v>
      </c>
      <c r="B33" s="158" t="s">
        <v>186</v>
      </c>
      <c r="C33" s="45">
        <f t="shared" si="0"/>
        <v>9991.2000000000007</v>
      </c>
      <c r="D33" s="59" t="s">
        <v>51</v>
      </c>
      <c r="E33" s="59"/>
      <c r="F33" s="60">
        <f t="shared" si="1"/>
        <v>0</v>
      </c>
      <c r="G33" s="60">
        <f t="shared" si="2"/>
        <v>0</v>
      </c>
      <c r="H33" s="61"/>
    </row>
    <row r="34" spans="1:8" ht="66" customHeight="1" x14ac:dyDescent="0.2">
      <c r="A34" s="57" t="s">
        <v>183</v>
      </c>
      <c r="B34" s="49" t="s">
        <v>94</v>
      </c>
      <c r="C34" s="45">
        <f t="shared" si="0"/>
        <v>9991.2000000000007</v>
      </c>
      <c r="D34" s="59" t="s">
        <v>51</v>
      </c>
      <c r="E34" s="39"/>
      <c r="F34" s="60">
        <f t="shared" si="1"/>
        <v>0</v>
      </c>
      <c r="G34" s="60">
        <f t="shared" si="2"/>
        <v>0</v>
      </c>
      <c r="H34" s="62"/>
    </row>
    <row r="35" spans="1:8" ht="15.75" x14ac:dyDescent="0.25">
      <c r="A35" s="36" t="s">
        <v>17</v>
      </c>
      <c r="B35" s="294" t="s">
        <v>48</v>
      </c>
      <c r="C35" s="284"/>
      <c r="D35" s="284"/>
      <c r="E35" s="284"/>
      <c r="F35" s="284"/>
      <c r="G35" s="285"/>
      <c r="H35" s="65"/>
    </row>
    <row r="36" spans="1:8" ht="33.75" customHeight="1" x14ac:dyDescent="0.25">
      <c r="A36" s="43"/>
      <c r="B36" s="44" t="s">
        <v>198</v>
      </c>
      <c r="C36" s="66">
        <f>C5</f>
        <v>9991.2000000000007</v>
      </c>
      <c r="D36" s="39" t="s">
        <v>51</v>
      </c>
      <c r="E36" s="67"/>
      <c r="F36" s="56">
        <f>C36*E36</f>
        <v>0</v>
      </c>
      <c r="G36" s="56">
        <f>F36*12</f>
        <v>0</v>
      </c>
      <c r="H36" s="65"/>
    </row>
    <row r="37" spans="1:8" ht="15.75" x14ac:dyDescent="0.25">
      <c r="A37" s="161" t="s">
        <v>39</v>
      </c>
      <c r="B37" s="276" t="s">
        <v>179</v>
      </c>
      <c r="C37" s="284"/>
      <c r="D37" s="284"/>
      <c r="E37" s="284"/>
      <c r="F37" s="284"/>
      <c r="G37" s="285"/>
      <c r="H37" s="69"/>
    </row>
    <row r="38" spans="1:8" ht="15.75" x14ac:dyDescent="0.25">
      <c r="A38" s="161" t="s">
        <v>40</v>
      </c>
      <c r="B38" s="276" t="s">
        <v>148</v>
      </c>
      <c r="C38" s="273"/>
      <c r="D38" s="273"/>
      <c r="E38" s="273"/>
      <c r="F38" s="273"/>
      <c r="G38" s="274"/>
      <c r="H38" s="69"/>
    </row>
    <row r="39" spans="1:8" ht="15.75" x14ac:dyDescent="0.25">
      <c r="A39" s="68" t="s">
        <v>28</v>
      </c>
      <c r="B39" s="276" t="s">
        <v>149</v>
      </c>
      <c r="C39" s="273"/>
      <c r="D39" s="273"/>
      <c r="E39" s="273"/>
      <c r="F39" s="273"/>
      <c r="G39" s="274"/>
      <c r="H39" s="69"/>
    </row>
    <row r="40" spans="1:8" ht="15.75" x14ac:dyDescent="0.25">
      <c r="A40" s="68" t="s">
        <v>29</v>
      </c>
      <c r="B40" s="276" t="s">
        <v>144</v>
      </c>
      <c r="C40" s="273"/>
      <c r="D40" s="273"/>
      <c r="E40" s="273"/>
      <c r="F40" s="273"/>
      <c r="G40" s="274"/>
      <c r="H40" s="69"/>
    </row>
    <row r="41" spans="1:8" ht="15.75" x14ac:dyDescent="0.25">
      <c r="A41" s="68" t="s">
        <v>30</v>
      </c>
      <c r="B41" s="276" t="s">
        <v>150</v>
      </c>
      <c r="C41" s="273"/>
      <c r="D41" s="273"/>
      <c r="E41" s="273"/>
      <c r="F41" s="273"/>
      <c r="G41" s="274"/>
      <c r="H41" s="69"/>
    </row>
    <row r="42" spans="1:8" ht="15.75" x14ac:dyDescent="0.25">
      <c r="A42" s="68" t="s">
        <v>36</v>
      </c>
      <c r="B42" s="276" t="s">
        <v>151</v>
      </c>
      <c r="C42" s="273"/>
      <c r="D42" s="273"/>
      <c r="E42" s="273"/>
      <c r="F42" s="273"/>
      <c r="G42" s="274"/>
      <c r="H42" s="69"/>
    </row>
    <row r="43" spans="1:8" ht="15.75" x14ac:dyDescent="0.25">
      <c r="A43" s="68" t="s">
        <v>37</v>
      </c>
      <c r="B43" s="276" t="s">
        <v>152</v>
      </c>
      <c r="C43" s="273"/>
      <c r="D43" s="273"/>
      <c r="E43" s="273"/>
      <c r="F43" s="273"/>
      <c r="G43" s="274"/>
      <c r="H43" s="69"/>
    </row>
    <row r="44" spans="1:8" ht="15.75" x14ac:dyDescent="0.25">
      <c r="A44" s="68" t="s">
        <v>38</v>
      </c>
      <c r="B44" s="276" t="s">
        <v>145</v>
      </c>
      <c r="C44" s="273"/>
      <c r="D44" s="273"/>
      <c r="E44" s="273"/>
      <c r="F44" s="273"/>
      <c r="G44" s="274"/>
      <c r="H44" s="69"/>
    </row>
    <row r="45" spans="1:8" ht="15.75" x14ac:dyDescent="0.25">
      <c r="A45" s="68" t="s">
        <v>146</v>
      </c>
      <c r="B45" s="276" t="s">
        <v>153</v>
      </c>
      <c r="C45" s="273"/>
      <c r="D45" s="273"/>
      <c r="E45" s="273"/>
      <c r="F45" s="273"/>
      <c r="G45" s="274"/>
      <c r="H45" s="69"/>
    </row>
    <row r="46" spans="1:8" ht="15.75" x14ac:dyDescent="0.25">
      <c r="A46" s="68" t="s">
        <v>147</v>
      </c>
      <c r="B46" s="276" t="s">
        <v>154</v>
      </c>
      <c r="C46" s="273"/>
      <c r="D46" s="273"/>
      <c r="E46" s="273"/>
      <c r="F46" s="273"/>
      <c r="G46" s="274"/>
      <c r="H46" s="69"/>
    </row>
    <row r="47" spans="1:8" ht="15.75" x14ac:dyDescent="0.25">
      <c r="A47" s="161" t="s">
        <v>41</v>
      </c>
      <c r="B47" s="276" t="s">
        <v>155</v>
      </c>
      <c r="C47" s="273"/>
      <c r="D47" s="273"/>
      <c r="E47" s="273"/>
      <c r="F47" s="273"/>
      <c r="G47" s="274"/>
      <c r="H47" s="69"/>
    </row>
    <row r="48" spans="1:8" ht="15.75" x14ac:dyDescent="0.25">
      <c r="A48" s="68" t="s">
        <v>28</v>
      </c>
      <c r="B48" s="276" t="s">
        <v>180</v>
      </c>
      <c r="C48" s="273"/>
      <c r="D48" s="273"/>
      <c r="E48" s="273"/>
      <c r="F48" s="273"/>
      <c r="G48" s="274"/>
      <c r="H48" s="69"/>
    </row>
    <row r="49" spans="1:8" ht="15.75" x14ac:dyDescent="0.25">
      <c r="A49" s="68" t="s">
        <v>29</v>
      </c>
      <c r="B49" s="276" t="s">
        <v>156</v>
      </c>
      <c r="C49" s="273"/>
      <c r="D49" s="273"/>
      <c r="E49" s="273"/>
      <c r="F49" s="273"/>
      <c r="G49" s="274"/>
      <c r="H49" s="69"/>
    </row>
    <row r="50" spans="1:8" ht="15.75" x14ac:dyDescent="0.2">
      <c r="A50" s="159" t="s">
        <v>42</v>
      </c>
      <c r="B50" s="276" t="s">
        <v>71</v>
      </c>
      <c r="C50" s="273"/>
      <c r="D50" s="273"/>
      <c r="E50" s="273"/>
      <c r="F50" s="273"/>
      <c r="G50" s="274"/>
      <c r="H50" s="71"/>
    </row>
    <row r="51" spans="1:8" ht="15.75" x14ac:dyDescent="0.25">
      <c r="A51" s="68" t="s">
        <v>28</v>
      </c>
      <c r="B51" s="272" t="s">
        <v>73</v>
      </c>
      <c r="C51" s="273"/>
      <c r="D51" s="273"/>
      <c r="E51" s="273"/>
      <c r="F51" s="273"/>
      <c r="G51" s="274"/>
      <c r="H51" s="65"/>
    </row>
    <row r="52" spans="1:8" ht="15.75" x14ac:dyDescent="0.25">
      <c r="A52" s="68" t="s">
        <v>29</v>
      </c>
      <c r="B52" s="272" t="s">
        <v>157</v>
      </c>
      <c r="C52" s="273"/>
      <c r="D52" s="273"/>
      <c r="E52" s="273"/>
      <c r="F52" s="273"/>
      <c r="G52" s="274"/>
      <c r="H52" s="65"/>
    </row>
    <row r="53" spans="1:8" ht="15.75" x14ac:dyDescent="0.25">
      <c r="A53" s="43" t="s">
        <v>30</v>
      </c>
      <c r="B53" s="272" t="s">
        <v>158</v>
      </c>
      <c r="C53" s="273"/>
      <c r="D53" s="273"/>
      <c r="E53" s="273"/>
      <c r="F53" s="273"/>
      <c r="G53" s="274"/>
      <c r="H53" s="65"/>
    </row>
    <row r="54" spans="1:8" ht="15.75" x14ac:dyDescent="0.25">
      <c r="A54" s="43" t="s">
        <v>36</v>
      </c>
      <c r="B54" s="272" t="s">
        <v>72</v>
      </c>
      <c r="C54" s="273"/>
      <c r="D54" s="273"/>
      <c r="E54" s="273"/>
      <c r="F54" s="273"/>
      <c r="G54" s="274"/>
      <c r="H54" s="65"/>
    </row>
    <row r="55" spans="1:8" ht="15.75" x14ac:dyDescent="0.25">
      <c r="A55" s="159" t="s">
        <v>43</v>
      </c>
      <c r="B55" s="272" t="s">
        <v>159</v>
      </c>
      <c r="C55" s="273"/>
      <c r="D55" s="273"/>
      <c r="E55" s="273"/>
      <c r="F55" s="273"/>
      <c r="G55" s="274"/>
      <c r="H55" s="65"/>
    </row>
    <row r="56" spans="1:8" ht="15.75" x14ac:dyDescent="0.25">
      <c r="A56" s="159" t="s">
        <v>44</v>
      </c>
      <c r="B56" s="283" t="s">
        <v>129</v>
      </c>
      <c r="C56" s="273"/>
      <c r="D56" s="273"/>
      <c r="E56" s="273"/>
      <c r="F56" s="273"/>
      <c r="G56" s="274"/>
      <c r="H56" s="65"/>
    </row>
    <row r="57" spans="1:8" ht="15.75" x14ac:dyDescent="0.25">
      <c r="A57" s="159" t="s">
        <v>45</v>
      </c>
      <c r="B57" s="272" t="s">
        <v>74</v>
      </c>
      <c r="C57" s="273"/>
      <c r="D57" s="273"/>
      <c r="E57" s="273"/>
      <c r="F57" s="273"/>
      <c r="G57" s="274"/>
      <c r="H57" s="65"/>
    </row>
    <row r="58" spans="1:8" ht="15.75" x14ac:dyDescent="0.25">
      <c r="A58" s="43" t="s">
        <v>28</v>
      </c>
      <c r="B58" s="277" t="s">
        <v>86</v>
      </c>
      <c r="C58" s="273"/>
      <c r="D58" s="273"/>
      <c r="E58" s="273"/>
      <c r="F58" s="273"/>
      <c r="G58" s="274"/>
      <c r="H58" s="65"/>
    </row>
    <row r="59" spans="1:8" ht="15.75" x14ac:dyDescent="0.25">
      <c r="A59" s="73" t="s">
        <v>29</v>
      </c>
      <c r="B59" s="277" t="s">
        <v>90</v>
      </c>
      <c r="C59" s="273"/>
      <c r="D59" s="273"/>
      <c r="E59" s="273"/>
      <c r="F59" s="273"/>
      <c r="G59" s="274"/>
      <c r="H59" s="65"/>
    </row>
    <row r="60" spans="1:8" ht="15.75" x14ac:dyDescent="0.25">
      <c r="A60" s="73" t="s">
        <v>30</v>
      </c>
      <c r="B60" s="277" t="s">
        <v>160</v>
      </c>
      <c r="C60" s="273"/>
      <c r="D60" s="273"/>
      <c r="E60" s="273"/>
      <c r="F60" s="273"/>
      <c r="G60" s="274"/>
      <c r="H60" s="65"/>
    </row>
    <row r="61" spans="1:8" ht="15.75" x14ac:dyDescent="0.2">
      <c r="A61" s="159" t="s">
        <v>161</v>
      </c>
      <c r="B61" s="277" t="s">
        <v>49</v>
      </c>
      <c r="C61" s="273"/>
      <c r="D61" s="273"/>
      <c r="E61" s="273"/>
      <c r="F61" s="273"/>
      <c r="G61" s="274"/>
      <c r="H61" s="71"/>
    </row>
    <row r="62" spans="1:8" ht="15.75" x14ac:dyDescent="0.2">
      <c r="A62" s="43" t="s">
        <v>28</v>
      </c>
      <c r="B62" s="277" t="s">
        <v>81</v>
      </c>
      <c r="C62" s="273"/>
      <c r="D62" s="273"/>
      <c r="E62" s="273"/>
      <c r="F62" s="273"/>
      <c r="G62" s="274"/>
      <c r="H62" s="75">
        <v>2.5299999999999998</v>
      </c>
    </row>
    <row r="63" spans="1:8" ht="15.75" x14ac:dyDescent="0.25">
      <c r="A63" s="43" t="s">
        <v>29</v>
      </c>
      <c r="B63" s="278" t="s">
        <v>50</v>
      </c>
      <c r="C63" s="273"/>
      <c r="D63" s="273"/>
      <c r="E63" s="273"/>
      <c r="F63" s="273"/>
      <c r="G63" s="274"/>
      <c r="H63" s="76" t="s">
        <v>83</v>
      </c>
    </row>
    <row r="64" spans="1:8" ht="15.75" x14ac:dyDescent="0.25">
      <c r="A64" s="43" t="s">
        <v>30</v>
      </c>
      <c r="B64" s="295" t="s">
        <v>185</v>
      </c>
      <c r="C64" s="273"/>
      <c r="D64" s="273"/>
      <c r="E64" s="273"/>
      <c r="F64" s="273"/>
      <c r="G64" s="274"/>
      <c r="H64" s="76"/>
    </row>
    <row r="65" spans="1:8" ht="15.75" x14ac:dyDescent="0.25">
      <c r="A65" s="43" t="s">
        <v>36</v>
      </c>
      <c r="B65" s="278" t="s">
        <v>162</v>
      </c>
      <c r="C65" s="273"/>
      <c r="D65" s="273"/>
      <c r="E65" s="273"/>
      <c r="F65" s="273"/>
      <c r="G65" s="274"/>
      <c r="H65" s="76"/>
    </row>
    <row r="66" spans="1:8" ht="15.75" x14ac:dyDescent="0.25">
      <c r="A66" s="43" t="s">
        <v>37</v>
      </c>
      <c r="B66" s="278" t="s">
        <v>163</v>
      </c>
      <c r="C66" s="273"/>
      <c r="D66" s="273"/>
      <c r="E66" s="273"/>
      <c r="F66" s="273"/>
      <c r="G66" s="274"/>
      <c r="H66" s="76"/>
    </row>
    <row r="67" spans="1:8" ht="15.75" x14ac:dyDescent="0.25">
      <c r="A67" s="43" t="s">
        <v>38</v>
      </c>
      <c r="B67" s="278" t="s">
        <v>64</v>
      </c>
      <c r="C67" s="273"/>
      <c r="D67" s="273"/>
      <c r="E67" s="273"/>
      <c r="F67" s="273"/>
      <c r="G67" s="274"/>
      <c r="H67" s="65"/>
    </row>
    <row r="68" spans="1:8" ht="15.75" x14ac:dyDescent="0.25">
      <c r="A68" s="159" t="s">
        <v>164</v>
      </c>
      <c r="B68" s="277" t="s">
        <v>15</v>
      </c>
      <c r="C68" s="273"/>
      <c r="D68" s="273"/>
      <c r="E68" s="273"/>
      <c r="F68" s="273"/>
      <c r="G68" s="274"/>
      <c r="H68" s="65"/>
    </row>
    <row r="69" spans="1:8" ht="15.75" x14ac:dyDescent="0.25">
      <c r="A69" s="43" t="s">
        <v>28</v>
      </c>
      <c r="B69" s="275" t="s">
        <v>65</v>
      </c>
      <c r="C69" s="273"/>
      <c r="D69" s="273"/>
      <c r="E69" s="273"/>
      <c r="F69" s="273"/>
      <c r="G69" s="274"/>
      <c r="H69" s="76">
        <v>0.6</v>
      </c>
    </row>
    <row r="70" spans="1:8" ht="15.75" x14ac:dyDescent="0.25">
      <c r="A70" s="43" t="s">
        <v>29</v>
      </c>
      <c r="B70" s="275" t="s">
        <v>82</v>
      </c>
      <c r="C70" s="273"/>
      <c r="D70" s="273"/>
      <c r="E70" s="273"/>
      <c r="F70" s="273"/>
      <c r="G70" s="274"/>
      <c r="H70" s="76"/>
    </row>
    <row r="71" spans="1:8" ht="15.75" x14ac:dyDescent="0.25">
      <c r="A71" s="43" t="s">
        <v>30</v>
      </c>
      <c r="B71" s="275" t="s">
        <v>66</v>
      </c>
      <c r="C71" s="273"/>
      <c r="D71" s="273"/>
      <c r="E71" s="273"/>
      <c r="F71" s="273"/>
      <c r="G71" s="274"/>
      <c r="H71" s="77"/>
    </row>
    <row r="72" spans="1:8" ht="15.75" x14ac:dyDescent="0.25">
      <c r="A72" s="43" t="s">
        <v>36</v>
      </c>
      <c r="B72" s="275" t="s">
        <v>165</v>
      </c>
      <c r="C72" s="273"/>
      <c r="D72" s="273"/>
      <c r="E72" s="273"/>
      <c r="F72" s="273"/>
      <c r="G72" s="274"/>
      <c r="H72" s="76">
        <v>0.17</v>
      </c>
    </row>
    <row r="73" spans="1:8" ht="15.75" x14ac:dyDescent="0.25">
      <c r="A73" s="159" t="s">
        <v>166</v>
      </c>
      <c r="B73" s="278" t="s">
        <v>18</v>
      </c>
      <c r="C73" s="273"/>
      <c r="D73" s="273"/>
      <c r="E73" s="273"/>
      <c r="F73" s="273"/>
      <c r="G73" s="274"/>
      <c r="H73" s="65"/>
    </row>
    <row r="74" spans="1:8" ht="15.75" x14ac:dyDescent="0.25">
      <c r="A74" s="159" t="s">
        <v>28</v>
      </c>
      <c r="B74" s="278" t="s">
        <v>167</v>
      </c>
      <c r="C74" s="273"/>
      <c r="D74" s="273"/>
      <c r="E74" s="273"/>
      <c r="F74" s="273"/>
      <c r="G74" s="274"/>
      <c r="H74" s="65"/>
    </row>
    <row r="75" spans="1:8" ht="15.75" x14ac:dyDescent="0.25">
      <c r="A75" s="43" t="s">
        <v>29</v>
      </c>
      <c r="B75" s="275" t="s">
        <v>168</v>
      </c>
      <c r="C75" s="273"/>
      <c r="D75" s="273"/>
      <c r="E75" s="273"/>
      <c r="F75" s="273"/>
      <c r="G75" s="274"/>
      <c r="H75" s="78"/>
    </row>
    <row r="76" spans="1:8" ht="15.75" x14ac:dyDescent="0.25">
      <c r="A76" s="43" t="s">
        <v>30</v>
      </c>
      <c r="B76" s="275" t="s">
        <v>169</v>
      </c>
      <c r="C76" s="273"/>
      <c r="D76" s="273"/>
      <c r="E76" s="273"/>
      <c r="F76" s="273"/>
      <c r="G76" s="274"/>
      <c r="H76" s="78"/>
    </row>
    <row r="77" spans="1:8" ht="15.75" x14ac:dyDescent="0.25">
      <c r="A77" s="43" t="s">
        <v>36</v>
      </c>
      <c r="B77" s="275" t="s">
        <v>170</v>
      </c>
      <c r="C77" s="273"/>
      <c r="D77" s="273"/>
      <c r="E77" s="273"/>
      <c r="F77" s="273"/>
      <c r="G77" s="274"/>
      <c r="H77" s="78"/>
    </row>
    <row r="78" spans="1:8" ht="15.75" x14ac:dyDescent="0.25">
      <c r="A78" s="159" t="s">
        <v>172</v>
      </c>
      <c r="B78" s="275" t="s">
        <v>174</v>
      </c>
      <c r="C78" s="273"/>
      <c r="D78" s="273"/>
      <c r="E78" s="273"/>
      <c r="F78" s="273"/>
      <c r="G78" s="274"/>
      <c r="H78" s="78"/>
    </row>
    <row r="79" spans="1:8" ht="15.75" x14ac:dyDescent="0.25">
      <c r="A79" s="159" t="s">
        <v>173</v>
      </c>
      <c r="B79" s="275" t="s">
        <v>187</v>
      </c>
      <c r="C79" s="273"/>
      <c r="D79" s="273"/>
      <c r="E79" s="273"/>
      <c r="F79" s="273"/>
      <c r="G79" s="274"/>
      <c r="H79" s="78"/>
    </row>
    <row r="80" spans="1:8" ht="15.75" x14ac:dyDescent="0.25">
      <c r="A80" s="36" t="s">
        <v>52</v>
      </c>
      <c r="B80" s="299" t="s">
        <v>188</v>
      </c>
      <c r="C80" s="284"/>
      <c r="D80" s="284"/>
      <c r="E80" s="284"/>
      <c r="F80" s="284"/>
      <c r="G80" s="285"/>
      <c r="H80" s="78"/>
    </row>
    <row r="81" spans="1:8" ht="70.5" customHeight="1" x14ac:dyDescent="0.25">
      <c r="A81" s="43" t="s">
        <v>133</v>
      </c>
      <c r="B81" s="83" t="s">
        <v>175</v>
      </c>
      <c r="C81" s="66">
        <f>C5</f>
        <v>9991.2000000000007</v>
      </c>
      <c r="D81" s="39" t="s">
        <v>51</v>
      </c>
      <c r="E81" s="72"/>
      <c r="F81" s="70">
        <f>C81*E81</f>
        <v>0</v>
      </c>
      <c r="G81" s="70">
        <f>F81*12</f>
        <v>0</v>
      </c>
      <c r="H81" s="78"/>
    </row>
    <row r="82" spans="1:8" ht="15.75" x14ac:dyDescent="0.25">
      <c r="A82" s="36" t="s">
        <v>189</v>
      </c>
      <c r="B82" s="299" t="s">
        <v>171</v>
      </c>
      <c r="C82" s="284"/>
      <c r="D82" s="284"/>
      <c r="E82" s="284"/>
      <c r="F82" s="284"/>
      <c r="G82" s="285"/>
      <c r="H82" s="65"/>
    </row>
    <row r="83" spans="1:8" ht="23.25" customHeight="1" x14ac:dyDescent="0.25">
      <c r="A83" s="81" t="s">
        <v>177</v>
      </c>
      <c r="B83" s="82" t="s">
        <v>46</v>
      </c>
      <c r="C83" s="156">
        <f>C5</f>
        <v>9991.2000000000007</v>
      </c>
      <c r="D83" s="39" t="s">
        <v>35</v>
      </c>
      <c r="E83" s="80"/>
      <c r="F83" s="51"/>
      <c r="G83" s="51"/>
      <c r="H83" s="79"/>
    </row>
    <row r="84" spans="1:8" ht="61.5" customHeight="1" x14ac:dyDescent="0.25">
      <c r="A84" s="43" t="s">
        <v>190</v>
      </c>
      <c r="B84" s="83" t="s">
        <v>91</v>
      </c>
      <c r="C84" s="86">
        <f>C5</f>
        <v>9991.2000000000007</v>
      </c>
      <c r="D84" s="39" t="s">
        <v>35</v>
      </c>
      <c r="E84" s="177"/>
      <c r="F84" s="84"/>
      <c r="G84" s="84"/>
      <c r="H84" s="119"/>
    </row>
    <row r="85" spans="1:8" ht="21.75" customHeight="1" x14ac:dyDescent="0.25">
      <c r="A85" s="85" t="s">
        <v>191</v>
      </c>
      <c r="B85" s="52" t="s">
        <v>85</v>
      </c>
      <c r="C85" s="86">
        <f>C5</f>
        <v>9991.2000000000007</v>
      </c>
      <c r="D85" s="39" t="s">
        <v>51</v>
      </c>
      <c r="E85" s="39"/>
      <c r="F85" s="87"/>
      <c r="G85" s="88"/>
      <c r="H85" s="65"/>
    </row>
    <row r="86" spans="1:8" ht="66.75" customHeight="1" x14ac:dyDescent="0.25">
      <c r="A86" s="85" t="s">
        <v>192</v>
      </c>
      <c r="B86" s="52" t="s">
        <v>175</v>
      </c>
      <c r="C86" s="86"/>
      <c r="D86" s="39"/>
      <c r="E86" s="39"/>
      <c r="F86" s="87"/>
      <c r="G86" s="88"/>
      <c r="H86" s="65"/>
    </row>
    <row r="87" spans="1:8" ht="21.75" customHeight="1" x14ac:dyDescent="0.25">
      <c r="A87" s="85" t="s">
        <v>193</v>
      </c>
      <c r="B87" s="52" t="s">
        <v>134</v>
      </c>
      <c r="C87" s="86">
        <f>C5</f>
        <v>9991.2000000000007</v>
      </c>
      <c r="D87" s="39" t="s">
        <v>51</v>
      </c>
      <c r="E87" s="39"/>
      <c r="F87" s="87"/>
      <c r="G87" s="88"/>
      <c r="H87" s="154"/>
    </row>
    <row r="88" spans="1:8" ht="18" customHeight="1" x14ac:dyDescent="0.25">
      <c r="A88" s="85" t="s">
        <v>194</v>
      </c>
      <c r="B88" s="52" t="s">
        <v>176</v>
      </c>
      <c r="C88" s="86"/>
      <c r="D88" s="39"/>
      <c r="E88" s="39"/>
      <c r="F88" s="87"/>
      <c r="G88" s="88"/>
      <c r="H88" s="154"/>
    </row>
    <row r="89" spans="1:8" ht="19.5" customHeight="1" x14ac:dyDescent="0.25">
      <c r="A89" s="81" t="s">
        <v>195</v>
      </c>
      <c r="B89" s="82" t="s">
        <v>87</v>
      </c>
      <c r="C89" s="155">
        <f>C5</f>
        <v>9991.2000000000007</v>
      </c>
      <c r="D89" s="39" t="s">
        <v>51</v>
      </c>
      <c r="E89" s="39"/>
      <c r="F89" s="87"/>
      <c r="G89" s="88"/>
      <c r="H89" s="65"/>
    </row>
    <row r="90" spans="1:8" ht="35.25" customHeight="1" x14ac:dyDescent="0.25">
      <c r="A90" s="36" t="s">
        <v>196</v>
      </c>
      <c r="B90" s="63" t="s">
        <v>16</v>
      </c>
      <c r="C90" s="300" t="s">
        <v>34</v>
      </c>
      <c r="D90" s="301"/>
      <c r="E90" s="301"/>
      <c r="F90" s="301"/>
      <c r="G90" s="302"/>
      <c r="H90" s="153"/>
    </row>
    <row r="91" spans="1:8" ht="36.75" customHeight="1" x14ac:dyDescent="0.2">
      <c r="A91" s="95"/>
      <c r="B91" s="96" t="s">
        <v>47</v>
      </c>
      <c r="C91" s="66">
        <f>C5</f>
        <v>9991.2000000000007</v>
      </c>
      <c r="D91" s="39" t="s">
        <v>51</v>
      </c>
      <c r="E91" s="90">
        <v>8.52</v>
      </c>
      <c r="F91" s="97">
        <f>C91*E91</f>
        <v>85125.024000000005</v>
      </c>
      <c r="G91" s="94">
        <f>F91*12</f>
        <v>1021500.2880000001</v>
      </c>
      <c r="H91" s="98" t="s">
        <v>127</v>
      </c>
    </row>
    <row r="92" spans="1:8" ht="52.5" customHeight="1" x14ac:dyDescent="0.2">
      <c r="A92" s="36" t="s">
        <v>80</v>
      </c>
      <c r="B92" s="99" t="s">
        <v>92</v>
      </c>
      <c r="C92" s="100"/>
      <c r="D92" s="91"/>
      <c r="E92" s="90"/>
      <c r="F92" s="92">
        <f>SUM(F93:F106)</f>
        <v>0</v>
      </c>
      <c r="G92" s="92">
        <f>SUM(G93:G106)</f>
        <v>0</v>
      </c>
      <c r="H92" s="101"/>
    </row>
    <row r="93" spans="1:8" ht="15.75" x14ac:dyDescent="0.2">
      <c r="A93" s="103"/>
      <c r="B93" s="104"/>
      <c r="C93" s="105"/>
      <c r="D93" s="106"/>
      <c r="E93" s="106"/>
      <c r="F93" s="106"/>
      <c r="G93" s="106">
        <f>F93*12</f>
        <v>0</v>
      </c>
      <c r="H93" s="107"/>
    </row>
    <row r="94" spans="1:8" ht="15.75" x14ac:dyDescent="0.2">
      <c r="A94" s="103"/>
      <c r="B94" s="104"/>
      <c r="C94" s="108"/>
      <c r="D94" s="109"/>
      <c r="E94" s="109"/>
      <c r="F94" s="109"/>
      <c r="G94" s="106">
        <f t="shared" ref="G94:G106" si="3">F94*12</f>
        <v>0</v>
      </c>
      <c r="H94" s="110"/>
    </row>
    <row r="95" spans="1:8" ht="15.75" x14ac:dyDescent="0.2">
      <c r="A95" s="103"/>
      <c r="B95" s="111"/>
      <c r="C95" s="108"/>
      <c r="D95" s="109"/>
      <c r="E95" s="109"/>
      <c r="F95" s="109"/>
      <c r="G95" s="106">
        <f t="shared" si="3"/>
        <v>0</v>
      </c>
      <c r="H95" s="110"/>
    </row>
    <row r="96" spans="1:8" ht="15.75" x14ac:dyDescent="0.2">
      <c r="A96" s="103"/>
      <c r="B96" s="111"/>
      <c r="C96" s="108"/>
      <c r="D96" s="109"/>
      <c r="E96" s="109"/>
      <c r="F96" s="109"/>
      <c r="G96" s="106">
        <f t="shared" si="3"/>
        <v>0</v>
      </c>
      <c r="H96" s="110"/>
    </row>
    <row r="97" spans="1:8" ht="15.75" x14ac:dyDescent="0.2">
      <c r="A97" s="103"/>
      <c r="B97" s="111"/>
      <c r="C97" s="108"/>
      <c r="D97" s="109"/>
      <c r="E97" s="109"/>
      <c r="F97" s="109"/>
      <c r="G97" s="106">
        <f t="shared" si="3"/>
        <v>0</v>
      </c>
      <c r="H97" s="110"/>
    </row>
    <row r="98" spans="1:8" ht="15.75" x14ac:dyDescent="0.2">
      <c r="A98" s="103"/>
      <c r="B98" s="111"/>
      <c r="C98" s="108"/>
      <c r="D98" s="109"/>
      <c r="E98" s="109"/>
      <c r="F98" s="109"/>
      <c r="G98" s="106">
        <f t="shared" si="3"/>
        <v>0</v>
      </c>
      <c r="H98" s="110"/>
    </row>
    <row r="99" spans="1:8" ht="15.75" x14ac:dyDescent="0.2">
      <c r="A99" s="103"/>
      <c r="B99" s="111"/>
      <c r="C99" s="108"/>
      <c r="D99" s="109"/>
      <c r="E99" s="109"/>
      <c r="F99" s="109"/>
      <c r="G99" s="106">
        <f t="shared" si="3"/>
        <v>0</v>
      </c>
      <c r="H99" s="110"/>
    </row>
    <row r="100" spans="1:8" ht="15.75" x14ac:dyDescent="0.2">
      <c r="A100" s="103"/>
      <c r="B100" s="111"/>
      <c r="C100" s="108"/>
      <c r="D100" s="109"/>
      <c r="E100" s="109"/>
      <c r="F100" s="109"/>
      <c r="G100" s="106">
        <f t="shared" si="3"/>
        <v>0</v>
      </c>
      <c r="H100" s="110"/>
    </row>
    <row r="101" spans="1:8" ht="15.75" x14ac:dyDescent="0.2">
      <c r="A101" s="103"/>
      <c r="B101" s="111"/>
      <c r="C101" s="108"/>
      <c r="D101" s="109"/>
      <c r="E101" s="109"/>
      <c r="F101" s="109"/>
      <c r="G101" s="106">
        <f t="shared" si="3"/>
        <v>0</v>
      </c>
      <c r="H101" s="110"/>
    </row>
    <row r="102" spans="1:8" ht="15.75" x14ac:dyDescent="0.2">
      <c r="A102" s="103"/>
      <c r="B102" s="111"/>
      <c r="C102" s="108"/>
      <c r="D102" s="109"/>
      <c r="E102" s="109"/>
      <c r="F102" s="109"/>
      <c r="G102" s="106">
        <f t="shared" si="3"/>
        <v>0</v>
      </c>
      <c r="H102" s="110"/>
    </row>
    <row r="103" spans="1:8" ht="15.75" x14ac:dyDescent="0.2">
      <c r="A103" s="103"/>
      <c r="B103" s="111"/>
      <c r="C103" s="108"/>
      <c r="D103" s="109"/>
      <c r="E103" s="109"/>
      <c r="F103" s="109"/>
      <c r="G103" s="106">
        <f t="shared" si="3"/>
        <v>0</v>
      </c>
      <c r="H103" s="110"/>
    </row>
    <row r="104" spans="1:8" ht="15.75" x14ac:dyDescent="0.2">
      <c r="A104" s="103"/>
      <c r="B104" s="111"/>
      <c r="C104" s="108"/>
      <c r="D104" s="109"/>
      <c r="E104" s="109"/>
      <c r="F104" s="109"/>
      <c r="G104" s="106">
        <f t="shared" si="3"/>
        <v>0</v>
      </c>
      <c r="H104" s="110"/>
    </row>
    <row r="105" spans="1:8" ht="15.75" x14ac:dyDescent="0.2">
      <c r="A105" s="103"/>
      <c r="B105" s="111"/>
      <c r="C105" s="108"/>
      <c r="D105" s="109"/>
      <c r="E105" s="109"/>
      <c r="F105" s="109"/>
      <c r="G105" s="106">
        <f t="shared" si="3"/>
        <v>0</v>
      </c>
      <c r="H105" s="110"/>
    </row>
    <row r="106" spans="1:8" ht="15.75" x14ac:dyDescent="0.2">
      <c r="A106" s="103"/>
      <c r="B106" s="111" t="s">
        <v>178</v>
      </c>
      <c r="C106" s="108"/>
      <c r="D106" s="109"/>
      <c r="E106" s="109"/>
      <c r="F106" s="109">
        <f>-(SUM(F93:F105))*0.15</f>
        <v>0</v>
      </c>
      <c r="G106" s="106">
        <f t="shared" si="3"/>
        <v>0</v>
      </c>
      <c r="H106" s="162" t="s">
        <v>136</v>
      </c>
    </row>
    <row r="107" spans="1:8" ht="51" customHeight="1" x14ac:dyDescent="0.2">
      <c r="A107" s="112" t="s">
        <v>197</v>
      </c>
      <c r="B107" s="167" t="s">
        <v>67</v>
      </c>
      <c r="C107" s="113"/>
      <c r="D107" s="286" t="s">
        <v>31</v>
      </c>
      <c r="E107" s="287"/>
      <c r="F107" s="287"/>
      <c r="G107" s="287"/>
      <c r="H107" s="287"/>
    </row>
    <row r="108" spans="1:8" ht="53.25" customHeight="1" x14ac:dyDescent="0.2">
      <c r="A108" s="114"/>
      <c r="B108" s="115" t="s">
        <v>26</v>
      </c>
      <c r="C108" s="113"/>
      <c r="D108" s="176"/>
      <c r="E108" s="177"/>
      <c r="F108" s="84"/>
      <c r="G108" s="84"/>
      <c r="H108" s="116"/>
    </row>
    <row r="109" spans="1:8" ht="84" customHeight="1" x14ac:dyDescent="0.25">
      <c r="A109" s="178"/>
      <c r="B109" s="117" t="s">
        <v>27</v>
      </c>
      <c r="C109" s="179"/>
      <c r="D109" s="179"/>
      <c r="E109" s="179"/>
      <c r="F109" s="118"/>
      <c r="G109" s="74"/>
      <c r="H109" s="119"/>
    </row>
    <row r="110" spans="1:8" ht="15.75" x14ac:dyDescent="0.25">
      <c r="A110" s="31"/>
      <c r="B110" s="32"/>
      <c r="C110" s="33"/>
      <c r="D110" s="24"/>
      <c r="E110" s="24"/>
      <c r="F110" s="34"/>
      <c r="G110" s="34"/>
      <c r="H110" s="31"/>
    </row>
    <row r="111" spans="1:8" ht="15.75" x14ac:dyDescent="0.2">
      <c r="A111" s="178" t="s">
        <v>95</v>
      </c>
      <c r="B111" s="296" t="s">
        <v>96</v>
      </c>
      <c r="C111" s="297"/>
      <c r="D111" s="297"/>
      <c r="E111" s="297"/>
      <c r="F111" s="297"/>
      <c r="G111" s="297"/>
      <c r="H111" s="298"/>
    </row>
    <row r="112" spans="1:8" ht="15.75" x14ac:dyDescent="0.2">
      <c r="A112" s="243" t="s">
        <v>1</v>
      </c>
      <c r="B112" s="244" t="s">
        <v>97</v>
      </c>
      <c r="C112" s="179"/>
      <c r="D112" s="303"/>
      <c r="E112" s="303"/>
      <c r="F112" s="303" t="s">
        <v>98</v>
      </c>
      <c r="G112" s="304"/>
      <c r="H112" s="244" t="s">
        <v>99</v>
      </c>
    </row>
    <row r="113" spans="1:8" ht="15.75" x14ac:dyDescent="0.2">
      <c r="A113" s="243"/>
      <c r="B113" s="244"/>
      <c r="C113" s="303" t="s">
        <v>100</v>
      </c>
      <c r="D113" s="303" t="s">
        <v>101</v>
      </c>
      <c r="E113" s="305" t="s">
        <v>102</v>
      </c>
      <c r="F113" s="303" t="s">
        <v>2</v>
      </c>
      <c r="G113" s="304"/>
      <c r="H113" s="244"/>
    </row>
    <row r="114" spans="1:8" ht="15.75" x14ac:dyDescent="0.2">
      <c r="A114" s="243"/>
      <c r="B114" s="244"/>
      <c r="C114" s="303"/>
      <c r="D114" s="303"/>
      <c r="E114" s="305"/>
      <c r="F114" s="175" t="s">
        <v>3</v>
      </c>
      <c r="G114" s="174" t="s">
        <v>4</v>
      </c>
      <c r="H114" s="244"/>
    </row>
    <row r="115" spans="1:8" ht="42" customHeight="1" x14ac:dyDescent="0.2">
      <c r="A115" s="168" t="s">
        <v>93</v>
      </c>
      <c r="B115" s="169" t="s">
        <v>103</v>
      </c>
      <c r="C115" s="120">
        <f>C11</f>
        <v>0</v>
      </c>
      <c r="D115" s="89" t="s">
        <v>106</v>
      </c>
      <c r="E115" s="121">
        <f>E116+E122</f>
        <v>0</v>
      </c>
      <c r="F115" s="122">
        <f>F116+F122</f>
        <v>0</v>
      </c>
      <c r="G115" s="122">
        <f>G116+G122</f>
        <v>0</v>
      </c>
      <c r="H115" s="42"/>
    </row>
    <row r="116" spans="1:8" ht="18.75" customHeight="1" x14ac:dyDescent="0.2">
      <c r="A116" s="168" t="s">
        <v>104</v>
      </c>
      <c r="B116" s="170" t="s">
        <v>105</v>
      </c>
      <c r="C116" s="120">
        <f>C11</f>
        <v>0</v>
      </c>
      <c r="D116" s="89" t="s">
        <v>106</v>
      </c>
      <c r="E116" s="123">
        <f>E117+E118+E120</f>
        <v>0</v>
      </c>
      <c r="F116" s="123">
        <f t="shared" ref="F116:G116" si="4">F117+F118+F120</f>
        <v>0</v>
      </c>
      <c r="G116" s="123">
        <f t="shared" si="4"/>
        <v>0</v>
      </c>
      <c r="H116" s="124"/>
    </row>
    <row r="117" spans="1:8" ht="23.25" customHeight="1" x14ac:dyDescent="0.25">
      <c r="A117" s="43" t="s">
        <v>5</v>
      </c>
      <c r="B117" s="52" t="s">
        <v>107</v>
      </c>
      <c r="C117" s="125">
        <f>C11</f>
        <v>0</v>
      </c>
      <c r="D117" s="89" t="s">
        <v>106</v>
      </c>
      <c r="E117" s="64"/>
      <c r="F117" s="126">
        <f>C117*E117</f>
        <v>0</v>
      </c>
      <c r="G117" s="64">
        <f>F117*12</f>
        <v>0</v>
      </c>
      <c r="H117" s="127"/>
    </row>
    <row r="118" spans="1:8" ht="33.75" customHeight="1" x14ac:dyDescent="0.25">
      <c r="A118" s="43" t="s">
        <v>6</v>
      </c>
      <c r="B118" s="52" t="s">
        <v>108</v>
      </c>
      <c r="C118" s="128">
        <f>C11</f>
        <v>0</v>
      </c>
      <c r="D118" s="89" t="s">
        <v>106</v>
      </c>
      <c r="E118" s="64"/>
      <c r="F118" s="126">
        <f>C118*E118</f>
        <v>0</v>
      </c>
      <c r="G118" s="64">
        <f>F118*12</f>
        <v>0</v>
      </c>
      <c r="H118" s="127"/>
    </row>
    <row r="119" spans="1:8" ht="18" customHeight="1" x14ac:dyDescent="0.25">
      <c r="A119" s="43" t="s">
        <v>7</v>
      </c>
      <c r="B119" s="129" t="s">
        <v>109</v>
      </c>
      <c r="C119" s="130"/>
      <c r="D119" s="89" t="s">
        <v>106</v>
      </c>
      <c r="E119" s="131"/>
      <c r="F119" s="132"/>
      <c r="G119" s="131"/>
      <c r="H119" s="124"/>
    </row>
    <row r="120" spans="1:8" ht="18" customHeight="1" x14ac:dyDescent="0.25">
      <c r="A120" s="43" t="s">
        <v>110</v>
      </c>
      <c r="B120" s="129" t="s">
        <v>111</v>
      </c>
      <c r="C120" s="128">
        <f>C118</f>
        <v>0</v>
      </c>
      <c r="D120" s="89" t="s">
        <v>106</v>
      </c>
      <c r="E120" s="64"/>
      <c r="F120" s="133">
        <f>C120*E120</f>
        <v>0</v>
      </c>
      <c r="G120" s="64">
        <f>F120*12</f>
        <v>0</v>
      </c>
      <c r="H120" s="124"/>
    </row>
    <row r="121" spans="1:8" ht="18.75" customHeight="1" x14ac:dyDescent="0.25">
      <c r="A121" s="43" t="s">
        <v>112</v>
      </c>
      <c r="B121" s="129" t="s">
        <v>113</v>
      </c>
      <c r="C121" s="128">
        <f>C120</f>
        <v>0</v>
      </c>
      <c r="D121" s="89" t="s">
        <v>106</v>
      </c>
      <c r="E121" s="131"/>
      <c r="F121" s="132"/>
      <c r="G121" s="131"/>
      <c r="H121" s="98"/>
    </row>
    <row r="122" spans="1:8" ht="19.5" customHeight="1" x14ac:dyDescent="0.25">
      <c r="A122" s="168" t="s">
        <v>8</v>
      </c>
      <c r="B122" s="170" t="s">
        <v>114</v>
      </c>
      <c r="C122" s="120">
        <f>C116</f>
        <v>0</v>
      </c>
      <c r="D122" s="89" t="s">
        <v>106</v>
      </c>
      <c r="E122" s="123">
        <f>SUM(E123:E127)</f>
        <v>0</v>
      </c>
      <c r="F122" s="134">
        <f>SUM(F123:F127)</f>
        <v>0</v>
      </c>
      <c r="G122" s="134">
        <f>SUM(G123:G127)</f>
        <v>0</v>
      </c>
      <c r="H122" s="136"/>
    </row>
    <row r="123" spans="1:8" ht="17.25" customHeight="1" x14ac:dyDescent="0.25">
      <c r="A123" s="43" t="s">
        <v>9</v>
      </c>
      <c r="B123" s="93" t="s">
        <v>115</v>
      </c>
      <c r="C123" s="128">
        <f>C122</f>
        <v>0</v>
      </c>
      <c r="D123" s="89" t="s">
        <v>106</v>
      </c>
      <c r="E123" s="64"/>
      <c r="F123" s="133">
        <f>C123*E123</f>
        <v>0</v>
      </c>
      <c r="G123" s="64">
        <f>F123*12</f>
        <v>0</v>
      </c>
      <c r="H123" s="136"/>
    </row>
    <row r="124" spans="1:8" ht="15" customHeight="1" x14ac:dyDescent="0.25">
      <c r="A124" s="43" t="s">
        <v>76</v>
      </c>
      <c r="B124" s="93" t="s">
        <v>181</v>
      </c>
      <c r="C124" s="128"/>
      <c r="D124" s="89"/>
      <c r="E124" s="64"/>
      <c r="F124" s="133"/>
      <c r="G124" s="64"/>
      <c r="H124" s="136"/>
    </row>
    <row r="125" spans="1:8" ht="15.75" customHeight="1" x14ac:dyDescent="0.25">
      <c r="A125" s="43" t="s">
        <v>135</v>
      </c>
      <c r="B125" s="93" t="s">
        <v>116</v>
      </c>
      <c r="C125" s="98">
        <v>288</v>
      </c>
      <c r="D125" s="89" t="s">
        <v>106</v>
      </c>
      <c r="E125" s="64"/>
      <c r="F125" s="133">
        <f>C125*E125</f>
        <v>0</v>
      </c>
      <c r="G125" s="64">
        <f>F125*12</f>
        <v>0</v>
      </c>
      <c r="H125" s="136"/>
    </row>
    <row r="126" spans="1:8" ht="18" customHeight="1" x14ac:dyDescent="0.25">
      <c r="A126" s="43" t="s">
        <v>143</v>
      </c>
      <c r="B126" s="93" t="s">
        <v>182</v>
      </c>
      <c r="C126" s="98"/>
      <c r="D126" s="89"/>
      <c r="E126" s="64"/>
      <c r="F126" s="133"/>
      <c r="G126" s="64"/>
      <c r="H126" s="136"/>
    </row>
    <row r="127" spans="1:8" ht="15.75" customHeight="1" x14ac:dyDescent="0.25">
      <c r="A127" s="43" t="s">
        <v>183</v>
      </c>
      <c r="B127" s="93" t="s">
        <v>132</v>
      </c>
      <c r="C127" s="128">
        <f>C125</f>
        <v>288</v>
      </c>
      <c r="D127" s="89" t="s">
        <v>106</v>
      </c>
      <c r="E127" s="137"/>
      <c r="F127" s="133">
        <f>C127*E127</f>
        <v>0</v>
      </c>
      <c r="G127" s="64">
        <f>F127*12</f>
        <v>0</v>
      </c>
      <c r="H127" s="136"/>
    </row>
    <row r="128" spans="1:8" ht="18" customHeight="1" x14ac:dyDescent="0.25">
      <c r="A128" s="168" t="s">
        <v>117</v>
      </c>
      <c r="B128" s="99" t="s">
        <v>118</v>
      </c>
      <c r="C128" s="138">
        <f>C127</f>
        <v>288</v>
      </c>
      <c r="D128" s="89" t="s">
        <v>106</v>
      </c>
      <c r="E128" s="139"/>
      <c r="F128" s="134">
        <f t="shared" ref="F128" si="5">C128*E128</f>
        <v>0</v>
      </c>
      <c r="G128" s="140">
        <f t="shared" ref="G128" si="6">F128*12</f>
        <v>0</v>
      </c>
      <c r="H128" s="136"/>
    </row>
    <row r="129" spans="1:8" ht="16.5" customHeight="1" x14ac:dyDescent="0.25">
      <c r="A129" s="171">
        <v>3</v>
      </c>
      <c r="B129" s="170" t="s">
        <v>119</v>
      </c>
      <c r="C129" s="141"/>
      <c r="D129" s="142" t="s">
        <v>106</v>
      </c>
      <c r="E129" s="131"/>
      <c r="F129" s="133"/>
      <c r="G129" s="131"/>
      <c r="H129" s="143"/>
    </row>
    <row r="130" spans="1:8" ht="19.5" customHeight="1" x14ac:dyDescent="0.25">
      <c r="A130" s="144"/>
      <c r="B130" s="145" t="s">
        <v>120</v>
      </c>
      <c r="C130" s="152">
        <f>C128</f>
        <v>288</v>
      </c>
      <c r="D130" s="146" t="s">
        <v>106</v>
      </c>
      <c r="E130" s="147"/>
      <c r="F130" s="148">
        <f>E130*C130</f>
        <v>0</v>
      </c>
      <c r="G130" s="147"/>
      <c r="H130" s="149"/>
    </row>
    <row r="131" spans="1:8" ht="16.5" customHeight="1" x14ac:dyDescent="0.25">
      <c r="A131" s="144"/>
      <c r="B131" s="145" t="s">
        <v>121</v>
      </c>
      <c r="C131" s="145"/>
      <c r="D131" s="142" t="s">
        <v>106</v>
      </c>
      <c r="E131" s="131"/>
      <c r="F131" s="150"/>
      <c r="G131" s="131"/>
      <c r="H131" s="143"/>
    </row>
    <row r="132" spans="1:8" ht="17.25" customHeight="1" x14ac:dyDescent="0.25">
      <c r="A132" s="168" t="s">
        <v>122</v>
      </c>
      <c r="B132" s="99" t="s">
        <v>123</v>
      </c>
      <c r="C132" s="102"/>
      <c r="D132" s="135"/>
      <c r="E132" s="135"/>
      <c r="F132" s="150"/>
      <c r="G132" s="135"/>
      <c r="H132" s="127"/>
    </row>
    <row r="133" spans="1:8" ht="15.75" customHeight="1" x14ac:dyDescent="0.25">
      <c r="A133" s="151"/>
      <c r="B133" s="145" t="s">
        <v>124</v>
      </c>
      <c r="C133" s="145"/>
      <c r="D133" s="89" t="s">
        <v>125</v>
      </c>
      <c r="E133" s="64"/>
      <c r="F133" s="143"/>
      <c r="G133" s="64"/>
      <c r="H133" s="143"/>
    </row>
  </sheetData>
  <mergeCells count="97">
    <mergeCell ref="A112:A114"/>
    <mergeCell ref="B112:B114"/>
    <mergeCell ref="D112:E112"/>
    <mergeCell ref="F112:G112"/>
    <mergeCell ref="H112:H114"/>
    <mergeCell ref="C113:C114"/>
    <mergeCell ref="D113:D114"/>
    <mergeCell ref="E113:E114"/>
    <mergeCell ref="F113:G113"/>
    <mergeCell ref="B111:H111"/>
    <mergeCell ref="B73:G73"/>
    <mergeCell ref="B74:G74"/>
    <mergeCell ref="B75:G75"/>
    <mergeCell ref="B76:G76"/>
    <mergeCell ref="B77:G77"/>
    <mergeCell ref="B78:G78"/>
    <mergeCell ref="B79:G79"/>
    <mergeCell ref="B80:G80"/>
    <mergeCell ref="B82:G82"/>
    <mergeCell ref="C90:G90"/>
    <mergeCell ref="D107:H107"/>
    <mergeCell ref="B72:G72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60:G60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35:G35"/>
    <mergeCell ref="F15:G15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A12:B12"/>
    <mergeCell ref="G12:H12"/>
    <mergeCell ref="A13:H13"/>
    <mergeCell ref="A14:A16"/>
    <mergeCell ref="B14:B16"/>
    <mergeCell ref="C14:C16"/>
    <mergeCell ref="D14:D16"/>
    <mergeCell ref="E14:E16"/>
    <mergeCell ref="F14:G14"/>
    <mergeCell ref="H14:H16"/>
    <mergeCell ref="A9:B9"/>
    <mergeCell ref="G9:H9"/>
    <mergeCell ref="A10:B10"/>
    <mergeCell ref="G10:H10"/>
    <mergeCell ref="A11:B11"/>
    <mergeCell ref="G11:H11"/>
    <mergeCell ref="A6:B6"/>
    <mergeCell ref="F6:H6"/>
    <mergeCell ref="A7:B7"/>
    <mergeCell ref="G7:H7"/>
    <mergeCell ref="A8:B8"/>
    <mergeCell ref="F8:H8"/>
    <mergeCell ref="A1:H1"/>
    <mergeCell ref="A2:H2"/>
    <mergeCell ref="A4:B4"/>
    <mergeCell ref="F4:H4"/>
    <mergeCell ref="A5:B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ФП для собственников</vt:lpstr>
      <vt:lpstr>Волошина 2</vt:lpstr>
      <vt:lpstr>'проект ФП для собственников'!Область_печати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zausova</dc:creator>
  <cp:lastModifiedBy>Ширяева Елена Анатольевна</cp:lastModifiedBy>
  <cp:lastPrinted>2021-07-02T05:03:49Z</cp:lastPrinted>
  <dcterms:created xsi:type="dcterms:W3CDTF">2013-04-23T11:51:04Z</dcterms:created>
  <dcterms:modified xsi:type="dcterms:W3CDTF">2022-10-07T10:22:33Z</dcterms:modified>
</cp:coreProperties>
</file>